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James Farquhar\Desktop\PNAS\"/>
    </mc:Choice>
  </mc:AlternateContent>
  <xr:revisionPtr revIDLastSave="0" documentId="13_ncr:1_{721D404C-93F9-4E8E-8C7E-5F531403DA73}" xr6:coauthVersionLast="36" xr6:coauthVersionMax="36" xr10:uidLastSave="{00000000-0000-0000-0000-000000000000}"/>
  <bookViews>
    <workbookView xWindow="0" yWindow="0" windowWidth="38400" windowHeight="11625" xr2:uid="{CBA95D6A-11BE-4981-910D-86794268172E}"/>
  </bookViews>
  <sheets>
    <sheet name="Sheet with plotting data" sheetId="1" r:id="rId1"/>
  </sheets>
  <definedNames>
    <definedName name="solver_adj" localSheetId="0" hidden="1">'Sheet with plotting data'!$D$132</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2</definedName>
    <definedName name="solver_nod" localSheetId="0" hidden="1">2147483647</definedName>
    <definedName name="solver_num" localSheetId="0" hidden="1">0</definedName>
    <definedName name="solver_nwt" localSheetId="0" hidden="1">1</definedName>
    <definedName name="solver_opt" localSheetId="0" hidden="1">'Sheet with plotting data'!$D$136</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3</definedName>
    <definedName name="solver_val" localSheetId="0" hidden="1">1.7</definedName>
    <definedName name="solver_ver" localSheetId="0" hidden="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F182" i="1" l="1"/>
  <c r="C164" i="1"/>
  <c r="C162" i="1"/>
  <c r="BD141" i="1"/>
  <c r="BG133" i="1"/>
  <c r="BF133" i="1"/>
  <c r="BE133" i="1"/>
  <c r="BD133" i="1"/>
  <c r="BC133" i="1"/>
  <c r="BB133" i="1"/>
  <c r="BA133" i="1"/>
  <c r="AZ133" i="1"/>
  <c r="AY133" i="1"/>
  <c r="AX133" i="1"/>
  <c r="AW133" i="1"/>
  <c r="AV133" i="1"/>
  <c r="AU133" i="1"/>
  <c r="AT133" i="1"/>
  <c r="AS133" i="1"/>
  <c r="AR133" i="1"/>
  <c r="AQ133" i="1"/>
  <c r="AP133" i="1"/>
  <c r="AO133" i="1"/>
  <c r="AN133" i="1"/>
  <c r="AM133" i="1"/>
  <c r="AL133" i="1"/>
  <c r="AK133" i="1"/>
  <c r="AJ133" i="1"/>
  <c r="AI133" i="1"/>
  <c r="AH133" i="1"/>
  <c r="AG133" i="1"/>
  <c r="AF133" i="1"/>
  <c r="AE133" i="1"/>
  <c r="AD133" i="1"/>
  <c r="AC133" i="1"/>
  <c r="AB133" i="1"/>
  <c r="AA133" i="1"/>
  <c r="Z133" i="1"/>
  <c r="Y133" i="1"/>
  <c r="X133" i="1"/>
  <c r="W133" i="1"/>
  <c r="V133" i="1"/>
  <c r="U133" i="1"/>
  <c r="T133" i="1"/>
  <c r="S133" i="1"/>
  <c r="R133" i="1"/>
  <c r="Q133" i="1"/>
  <c r="P133" i="1"/>
  <c r="O133" i="1"/>
  <c r="N133" i="1"/>
  <c r="M133" i="1"/>
  <c r="L133" i="1"/>
  <c r="K133" i="1"/>
  <c r="J133" i="1"/>
  <c r="I133" i="1"/>
  <c r="BG132" i="1"/>
  <c r="BF132" i="1"/>
  <c r="BE132" i="1"/>
  <c r="BD132" i="1"/>
  <c r="BC132" i="1"/>
  <c r="BB132" i="1"/>
  <c r="BB128" i="1" s="1"/>
  <c r="BA132" i="1"/>
  <c r="AZ132" i="1"/>
  <c r="AY132" i="1"/>
  <c r="AX132" i="1"/>
  <c r="AW132" i="1"/>
  <c r="AV132" i="1"/>
  <c r="AU132" i="1"/>
  <c r="AT132" i="1"/>
  <c r="AS132" i="1"/>
  <c r="AR132" i="1"/>
  <c r="AQ132" i="1"/>
  <c r="AP132" i="1"/>
  <c r="AO132" i="1"/>
  <c r="AN132" i="1"/>
  <c r="AM132" i="1"/>
  <c r="AL132" i="1"/>
  <c r="AK132" i="1"/>
  <c r="AJ132" i="1"/>
  <c r="AI132" i="1"/>
  <c r="AH132" i="1"/>
  <c r="AG132" i="1"/>
  <c r="AF132" i="1"/>
  <c r="AE132" i="1"/>
  <c r="AD132" i="1"/>
  <c r="AC132" i="1"/>
  <c r="AB132" i="1"/>
  <c r="AA132" i="1"/>
  <c r="Z132" i="1"/>
  <c r="Y132" i="1"/>
  <c r="X132" i="1"/>
  <c r="W132" i="1"/>
  <c r="V132" i="1"/>
  <c r="V128" i="1" s="1"/>
  <c r="U132" i="1"/>
  <c r="T132" i="1"/>
  <c r="S132" i="1"/>
  <c r="R132" i="1"/>
  <c r="Q132" i="1"/>
  <c r="P132" i="1"/>
  <c r="O132" i="1"/>
  <c r="N132" i="1"/>
  <c r="M132" i="1"/>
  <c r="L132" i="1"/>
  <c r="K132" i="1"/>
  <c r="J132" i="1"/>
  <c r="I132" i="1"/>
  <c r="BG130" i="1"/>
  <c r="BD130" i="1"/>
  <c r="AW130" i="1"/>
  <c r="AU130" i="1"/>
  <c r="AT130" i="1"/>
  <c r="AS130" i="1"/>
  <c r="AQ130" i="1"/>
  <c r="AN130" i="1"/>
  <c r="AG130" i="1"/>
  <c r="AE130" i="1"/>
  <c r="AD130" i="1"/>
  <c r="AC130" i="1"/>
  <c r="AA130" i="1"/>
  <c r="X130" i="1"/>
  <c r="Q130" i="1"/>
  <c r="O130" i="1"/>
  <c r="N130" i="1"/>
  <c r="M130" i="1"/>
  <c r="K130" i="1"/>
  <c r="D130" i="1"/>
  <c r="BG129" i="1"/>
  <c r="BF129" i="1"/>
  <c r="BF130" i="1" s="1"/>
  <c r="BE129" i="1"/>
  <c r="BE130" i="1" s="1"/>
  <c r="BD129" i="1"/>
  <c r="BC129" i="1"/>
  <c r="BC130" i="1" s="1"/>
  <c r="BB129" i="1"/>
  <c r="BB130" i="1" s="1"/>
  <c r="BA129" i="1"/>
  <c r="BA130" i="1" s="1"/>
  <c r="AZ129" i="1"/>
  <c r="AZ130" i="1" s="1"/>
  <c r="AY129" i="1"/>
  <c r="AY130" i="1" s="1"/>
  <c r="AX129" i="1"/>
  <c r="AW129" i="1"/>
  <c r="AV129" i="1"/>
  <c r="AV130" i="1" s="1"/>
  <c r="AU129" i="1"/>
  <c r="AT129" i="1"/>
  <c r="AS129" i="1"/>
  <c r="AR129" i="1"/>
  <c r="AR130" i="1" s="1"/>
  <c r="AQ129" i="1"/>
  <c r="AP129" i="1"/>
  <c r="AP130" i="1" s="1"/>
  <c r="AO129" i="1"/>
  <c r="AO130" i="1" s="1"/>
  <c r="AN129" i="1"/>
  <c r="AM129" i="1"/>
  <c r="AM130" i="1" s="1"/>
  <c r="AL129" i="1"/>
  <c r="AL130" i="1" s="1"/>
  <c r="AK129" i="1"/>
  <c r="AK130" i="1" s="1"/>
  <c r="AJ129" i="1"/>
  <c r="AJ130" i="1" s="1"/>
  <c r="AI129" i="1"/>
  <c r="AI130" i="1" s="1"/>
  <c r="AH129" i="1"/>
  <c r="AG129" i="1"/>
  <c r="AF129" i="1"/>
  <c r="AF130" i="1" s="1"/>
  <c r="AE129" i="1"/>
  <c r="AD129" i="1"/>
  <c r="AC129" i="1"/>
  <c r="AB129" i="1"/>
  <c r="AB130" i="1" s="1"/>
  <c r="AA129" i="1"/>
  <c r="Z129" i="1"/>
  <c r="Z130" i="1" s="1"/>
  <c r="Y129" i="1"/>
  <c r="Y130" i="1" s="1"/>
  <c r="X129" i="1"/>
  <c r="W129" i="1"/>
  <c r="W130" i="1" s="1"/>
  <c r="V129" i="1"/>
  <c r="V130" i="1" s="1"/>
  <c r="U129" i="1"/>
  <c r="U130" i="1" s="1"/>
  <c r="T129" i="1"/>
  <c r="T130" i="1" s="1"/>
  <c r="S129" i="1"/>
  <c r="S130" i="1" s="1"/>
  <c r="R129" i="1"/>
  <c r="R130" i="1" s="1"/>
  <c r="Q129" i="1"/>
  <c r="P129" i="1"/>
  <c r="P130" i="1" s="1"/>
  <c r="O129" i="1"/>
  <c r="N129" i="1"/>
  <c r="M129" i="1"/>
  <c r="L129" i="1"/>
  <c r="L130" i="1" s="1"/>
  <c r="K129" i="1"/>
  <c r="J129" i="1"/>
  <c r="J130" i="1" s="1"/>
  <c r="I129" i="1"/>
  <c r="I130" i="1" s="1"/>
  <c r="BF128" i="1"/>
  <c r="BD128" i="1"/>
  <c r="BA128" i="1"/>
  <c r="AY128" i="1"/>
  <c r="AU128" i="1"/>
  <c r="AS128" i="1"/>
  <c r="AP128" i="1"/>
  <c r="AN128" i="1"/>
  <c r="AI128" i="1"/>
  <c r="AE128" i="1"/>
  <c r="AC128" i="1"/>
  <c r="Z128" i="1"/>
  <c r="X128" i="1"/>
  <c r="O128" i="1"/>
  <c r="M128" i="1"/>
  <c r="J128" i="1"/>
  <c r="D128" i="1"/>
  <c r="BG127" i="1"/>
  <c r="BG128" i="1" s="1"/>
  <c r="BF127" i="1"/>
  <c r="BE127" i="1"/>
  <c r="BD127" i="1"/>
  <c r="BC127" i="1"/>
  <c r="BC128" i="1" s="1"/>
  <c r="BB127" i="1"/>
  <c r="BA127" i="1"/>
  <c r="AZ127" i="1"/>
  <c r="AY127" i="1"/>
  <c r="AX127" i="1"/>
  <c r="AW127" i="1"/>
  <c r="AW128" i="1" s="1"/>
  <c r="AV127" i="1"/>
  <c r="AV128" i="1" s="1"/>
  <c r="AU127" i="1"/>
  <c r="AT127" i="1"/>
  <c r="AT128" i="1" s="1"/>
  <c r="AS127" i="1"/>
  <c r="AR127" i="1"/>
  <c r="AR128" i="1" s="1"/>
  <c r="AQ127" i="1"/>
  <c r="AQ128" i="1" s="1"/>
  <c r="AP127" i="1"/>
  <c r="AO127" i="1"/>
  <c r="AN127" i="1"/>
  <c r="AM127" i="1"/>
  <c r="AM128" i="1" s="1"/>
  <c r="AL127" i="1"/>
  <c r="AL128" i="1" s="1"/>
  <c r="AK127" i="1"/>
  <c r="AJ127" i="1"/>
  <c r="AI127" i="1"/>
  <c r="AH127" i="1"/>
  <c r="AG127" i="1"/>
  <c r="AG128" i="1" s="1"/>
  <c r="AF127" i="1"/>
  <c r="AF128" i="1" s="1"/>
  <c r="AE127" i="1"/>
  <c r="AD127" i="1"/>
  <c r="AD128" i="1" s="1"/>
  <c r="AC127" i="1"/>
  <c r="AB127" i="1"/>
  <c r="AB128" i="1" s="1"/>
  <c r="AA127" i="1"/>
  <c r="AA128" i="1" s="1"/>
  <c r="Z127" i="1"/>
  <c r="Y127" i="1"/>
  <c r="X127" i="1"/>
  <c r="W127" i="1"/>
  <c r="W128" i="1" s="1"/>
  <c r="V127" i="1"/>
  <c r="U127" i="1"/>
  <c r="T127" i="1"/>
  <c r="S127" i="1"/>
  <c r="S128" i="1" s="1"/>
  <c r="R127" i="1"/>
  <c r="Q127" i="1"/>
  <c r="Q128" i="1" s="1"/>
  <c r="P127" i="1"/>
  <c r="P128" i="1" s="1"/>
  <c r="O127" i="1"/>
  <c r="N127" i="1"/>
  <c r="N128" i="1" s="1"/>
  <c r="M127" i="1"/>
  <c r="L127" i="1"/>
  <c r="L128" i="1" s="1"/>
  <c r="K127" i="1"/>
  <c r="K128" i="1" s="1"/>
  <c r="J127" i="1"/>
  <c r="I127" i="1"/>
  <c r="I128" i="1" s="1"/>
  <c r="BF120" i="1"/>
  <c r="BE120" i="1"/>
  <c r="I120" i="1"/>
  <c r="BF119" i="1"/>
  <c r="BE119" i="1"/>
  <c r="I119" i="1"/>
  <c r="AR116" i="1"/>
  <c r="J116" i="1"/>
  <c r="D116" i="1"/>
  <c r="AW115" i="1"/>
  <c r="AT115" i="1"/>
  <c r="AG115" i="1"/>
  <c r="AD115" i="1"/>
  <c r="Q115" i="1"/>
  <c r="N115" i="1"/>
  <c r="D115" i="1"/>
  <c r="D114" i="1"/>
  <c r="BC113" i="1"/>
  <c r="AW113" i="1"/>
  <c r="AR113" i="1"/>
  <c r="AM113" i="1"/>
  <c r="AG113" i="1"/>
  <c r="AB113" i="1"/>
  <c r="W113" i="1"/>
  <c r="Q113" i="1"/>
  <c r="L113" i="1"/>
  <c r="D113" i="1"/>
  <c r="BG112" i="1"/>
  <c r="BG115" i="1" s="1"/>
  <c r="BF112" i="1"/>
  <c r="BF115" i="1" s="1"/>
  <c r="BC112" i="1"/>
  <c r="BC116" i="1" s="1"/>
  <c r="AW112" i="1"/>
  <c r="AW116" i="1" s="1"/>
  <c r="AV112" i="1"/>
  <c r="AV116" i="1" s="1"/>
  <c r="AT112" i="1"/>
  <c r="AT116" i="1" s="1"/>
  <c r="AR112" i="1"/>
  <c r="AR115" i="1" s="1"/>
  <c r="AQ112" i="1"/>
  <c r="AQ115" i="1" s="1"/>
  <c r="AP112" i="1"/>
  <c r="AP115" i="1" s="1"/>
  <c r="AM112" i="1"/>
  <c r="AM116" i="1" s="1"/>
  <c r="AG112" i="1"/>
  <c r="AG116" i="1" s="1"/>
  <c r="AF112" i="1"/>
  <c r="AF114" i="1" s="1"/>
  <c r="AD112" i="1"/>
  <c r="AD114" i="1" s="1"/>
  <c r="AB112" i="1"/>
  <c r="AB115" i="1" s="1"/>
  <c r="AA112" i="1"/>
  <c r="AA115" i="1" s="1"/>
  <c r="Z112" i="1"/>
  <c r="Z116" i="1" s="1"/>
  <c r="W112" i="1"/>
  <c r="W116" i="1" s="1"/>
  <c r="Q112" i="1"/>
  <c r="Q114" i="1" s="1"/>
  <c r="P112" i="1"/>
  <c r="P114" i="1" s="1"/>
  <c r="N112" i="1"/>
  <c r="N114" i="1" s="1"/>
  <c r="L112" i="1"/>
  <c r="L115" i="1" s="1"/>
  <c r="K112" i="1"/>
  <c r="K115" i="1" s="1"/>
  <c r="J112" i="1"/>
  <c r="J115" i="1" s="1"/>
  <c r="BG105" i="1"/>
  <c r="BF105" i="1"/>
  <c r="BE105" i="1"/>
  <c r="BE112" i="1" s="1"/>
  <c r="BD105" i="1"/>
  <c r="BD112" i="1" s="1"/>
  <c r="BC105" i="1"/>
  <c r="BB105" i="1"/>
  <c r="BB112" i="1" s="1"/>
  <c r="BA105" i="1"/>
  <c r="BA112" i="1" s="1"/>
  <c r="AZ105" i="1"/>
  <c r="AZ112" i="1" s="1"/>
  <c r="AY105" i="1"/>
  <c r="AY112" i="1" s="1"/>
  <c r="AX105" i="1"/>
  <c r="AX112" i="1" s="1"/>
  <c r="AW105" i="1"/>
  <c r="AV105" i="1"/>
  <c r="AU105" i="1"/>
  <c r="AU112" i="1" s="1"/>
  <c r="AT105" i="1"/>
  <c r="AS105" i="1"/>
  <c r="AS112" i="1" s="1"/>
  <c r="AR105" i="1"/>
  <c r="AQ105" i="1"/>
  <c r="AP105" i="1"/>
  <c r="AO105" i="1"/>
  <c r="AO112" i="1" s="1"/>
  <c r="AN105" i="1"/>
  <c r="AN112" i="1" s="1"/>
  <c r="AM105" i="1"/>
  <c r="AL105" i="1"/>
  <c r="AL112" i="1" s="1"/>
  <c r="AK105" i="1"/>
  <c r="AK112" i="1" s="1"/>
  <c r="AJ105" i="1"/>
  <c r="AJ112" i="1" s="1"/>
  <c r="AI105" i="1"/>
  <c r="AI112" i="1" s="1"/>
  <c r="AH105" i="1"/>
  <c r="AH112" i="1" s="1"/>
  <c r="AG105" i="1"/>
  <c r="AF105" i="1"/>
  <c r="AE105" i="1"/>
  <c r="AE112" i="1" s="1"/>
  <c r="AD105" i="1"/>
  <c r="AC105" i="1"/>
  <c r="AC112" i="1" s="1"/>
  <c r="AB105" i="1"/>
  <c r="AA105" i="1"/>
  <c r="Z105" i="1"/>
  <c r="Y105" i="1"/>
  <c r="Y112" i="1" s="1"/>
  <c r="X105" i="1"/>
  <c r="X112" i="1" s="1"/>
  <c r="W105" i="1"/>
  <c r="V105" i="1"/>
  <c r="V112" i="1" s="1"/>
  <c r="U105" i="1"/>
  <c r="U112" i="1" s="1"/>
  <c r="T105" i="1"/>
  <c r="T112" i="1" s="1"/>
  <c r="S105" i="1"/>
  <c r="S112" i="1" s="1"/>
  <c r="R105" i="1"/>
  <c r="R112" i="1" s="1"/>
  <c r="Q105" i="1"/>
  <c r="P105" i="1"/>
  <c r="O105" i="1"/>
  <c r="O112" i="1" s="1"/>
  <c r="N105" i="1"/>
  <c r="M105" i="1"/>
  <c r="M112" i="1" s="1"/>
  <c r="L105" i="1"/>
  <c r="K105" i="1"/>
  <c r="J105" i="1"/>
  <c r="I105" i="1"/>
  <c r="I112" i="1" s="1"/>
  <c r="B105" i="1"/>
  <c r="B106" i="1" s="1"/>
  <c r="B107" i="1" s="1"/>
  <c r="BE104" i="1"/>
  <c r="BD104" i="1"/>
  <c r="BC104" i="1"/>
  <c r="BB104" i="1"/>
  <c r="BA104" i="1"/>
  <c r="AZ104" i="1"/>
  <c r="AY104" i="1"/>
  <c r="AX104" i="1"/>
  <c r="AW104" i="1"/>
  <c r="AV104" i="1"/>
  <c r="AU104" i="1"/>
  <c r="AT104" i="1"/>
  <c r="AS104" i="1"/>
  <c r="AR104" i="1"/>
  <c r="AQ104" i="1"/>
  <c r="AP104" i="1"/>
  <c r="AO104" i="1"/>
  <c r="AN104" i="1"/>
  <c r="AM104" i="1"/>
  <c r="AL104" i="1"/>
  <c r="AK104" i="1"/>
  <c r="AJ104" i="1"/>
  <c r="AI104" i="1"/>
  <c r="AH104" i="1"/>
  <c r="AG104" i="1"/>
  <c r="AF104" i="1"/>
  <c r="AE104" i="1"/>
  <c r="AD104" i="1"/>
  <c r="AC104" i="1"/>
  <c r="AB104" i="1"/>
  <c r="AA104" i="1"/>
  <c r="Z104" i="1"/>
  <c r="Y104" i="1"/>
  <c r="X104" i="1"/>
  <c r="W104" i="1"/>
  <c r="V104" i="1"/>
  <c r="U104" i="1"/>
  <c r="T104" i="1"/>
  <c r="S104" i="1"/>
  <c r="R104" i="1"/>
  <c r="Q104" i="1"/>
  <c r="P104" i="1"/>
  <c r="O104" i="1"/>
  <c r="N104" i="1"/>
  <c r="M104" i="1"/>
  <c r="L104" i="1"/>
  <c r="K104" i="1"/>
  <c r="J104" i="1"/>
  <c r="I104" i="1"/>
  <c r="H150" i="1" s="1"/>
  <c r="BE93" i="1"/>
  <c r="BD93" i="1"/>
  <c r="BC93" i="1"/>
  <c r="BB93" i="1"/>
  <c r="BA93" i="1"/>
  <c r="AZ93" i="1"/>
  <c r="AY93" i="1"/>
  <c r="AX93" i="1"/>
  <c r="AW93" i="1"/>
  <c r="AV93" i="1"/>
  <c r="AU93" i="1"/>
  <c r="AT93" i="1"/>
  <c r="AS93" i="1"/>
  <c r="AR93" i="1"/>
  <c r="AQ93" i="1"/>
  <c r="AP93" i="1"/>
  <c r="AO93" i="1"/>
  <c r="AN93" i="1"/>
  <c r="AM93" i="1"/>
  <c r="AL93" i="1"/>
  <c r="AK93" i="1"/>
  <c r="AJ93" i="1"/>
  <c r="AI93" i="1"/>
  <c r="AH93" i="1"/>
  <c r="AG93" i="1"/>
  <c r="AF93" i="1"/>
  <c r="AE93" i="1"/>
  <c r="AD93" i="1"/>
  <c r="AC93" i="1"/>
  <c r="AB93" i="1"/>
  <c r="AA93" i="1"/>
  <c r="Z93" i="1"/>
  <c r="Y93" i="1"/>
  <c r="X93" i="1"/>
  <c r="W93" i="1"/>
  <c r="V93" i="1"/>
  <c r="U93" i="1"/>
  <c r="T93" i="1"/>
  <c r="S93" i="1"/>
  <c r="R93" i="1"/>
  <c r="Q93" i="1"/>
  <c r="P93" i="1"/>
  <c r="O93" i="1"/>
  <c r="N93" i="1"/>
  <c r="M93" i="1"/>
  <c r="L93" i="1"/>
  <c r="K93" i="1"/>
  <c r="J93" i="1"/>
  <c r="I93" i="1"/>
  <c r="AT91" i="1"/>
  <c r="AS91" i="1"/>
  <c r="AD91" i="1"/>
  <c r="AC91" i="1"/>
  <c r="N91" i="1"/>
  <c r="M91" i="1"/>
  <c r="BC89" i="1"/>
  <c r="AM89" i="1"/>
  <c r="W89" i="1"/>
  <c r="A88" i="1"/>
  <c r="A90" i="1" s="1"/>
  <c r="D85" i="1"/>
  <c r="C85" i="1"/>
  <c r="A85" i="1"/>
  <c r="D84" i="1"/>
  <c r="C84" i="1"/>
  <c r="A84" i="1"/>
  <c r="C83" i="1"/>
  <c r="B83" i="1"/>
  <c r="A83" i="1"/>
  <c r="C82" i="1"/>
  <c r="A82" i="1"/>
  <c r="D81" i="1"/>
  <c r="C81" i="1"/>
  <c r="A81" i="1"/>
  <c r="D80" i="1"/>
  <c r="C80" i="1"/>
  <c r="A80" i="1"/>
  <c r="C79" i="1"/>
  <c r="A79" i="1"/>
  <c r="C78" i="1"/>
  <c r="AP91" i="1" s="1"/>
  <c r="A78" i="1"/>
  <c r="AY89" i="1" s="1"/>
  <c r="D77" i="1"/>
  <c r="AQ92" i="1" s="1"/>
  <c r="C77" i="1"/>
  <c r="AR91" i="1" s="1"/>
  <c r="A77" i="1"/>
  <c r="BB89" i="1" s="1"/>
  <c r="AL76" i="1"/>
  <c r="D74" i="1"/>
  <c r="B74" i="1"/>
  <c r="B85" i="1" s="1"/>
  <c r="BE73" i="1"/>
  <c r="BD73" i="1"/>
  <c r="BC73" i="1"/>
  <c r="BB73" i="1"/>
  <c r="BA73" i="1"/>
  <c r="AZ73" i="1"/>
  <c r="AY73" i="1"/>
  <c r="AX73" i="1"/>
  <c r="AW73" i="1"/>
  <c r="AV73" i="1"/>
  <c r="AU73" i="1"/>
  <c r="AT73" i="1"/>
  <c r="AS73" i="1"/>
  <c r="AR73" i="1"/>
  <c r="AQ73" i="1"/>
  <c r="AP73" i="1"/>
  <c r="AO73" i="1"/>
  <c r="AN73" i="1"/>
  <c r="AM73" i="1"/>
  <c r="AL73" i="1"/>
  <c r="AK73" i="1"/>
  <c r="AJ73" i="1"/>
  <c r="AI73" i="1"/>
  <c r="AH73" i="1"/>
  <c r="AG73" i="1"/>
  <c r="AF73" i="1"/>
  <c r="AE73" i="1"/>
  <c r="AD73" i="1"/>
  <c r="AC73" i="1"/>
  <c r="AB73" i="1"/>
  <c r="AA73" i="1"/>
  <c r="Z73" i="1"/>
  <c r="Y73" i="1"/>
  <c r="X73" i="1"/>
  <c r="W73" i="1"/>
  <c r="V73" i="1"/>
  <c r="U73" i="1"/>
  <c r="T73" i="1"/>
  <c r="S73" i="1"/>
  <c r="R73" i="1"/>
  <c r="Q73" i="1"/>
  <c r="P73" i="1"/>
  <c r="O73" i="1"/>
  <c r="N73" i="1"/>
  <c r="M73" i="1"/>
  <c r="L73" i="1"/>
  <c r="K73" i="1"/>
  <c r="J73" i="1"/>
  <c r="I73" i="1"/>
  <c r="F73" i="1"/>
  <c r="E73" i="1"/>
  <c r="D73" i="1"/>
  <c r="B73" i="1"/>
  <c r="B84" i="1" s="1"/>
  <c r="BE72" i="1"/>
  <c r="BD72" i="1"/>
  <c r="BC72" i="1"/>
  <c r="BB72" i="1"/>
  <c r="BA72" i="1"/>
  <c r="AZ72" i="1"/>
  <c r="AY72" i="1"/>
  <c r="AX72" i="1"/>
  <c r="AW72" i="1"/>
  <c r="AV72" i="1"/>
  <c r="AU72" i="1"/>
  <c r="AT72" i="1"/>
  <c r="AS72" i="1"/>
  <c r="AR72" i="1"/>
  <c r="AQ72" i="1"/>
  <c r="AP72" i="1"/>
  <c r="AO72" i="1"/>
  <c r="AN72" i="1"/>
  <c r="AM72" i="1"/>
  <c r="AL72" i="1"/>
  <c r="AK72" i="1"/>
  <c r="AJ72" i="1"/>
  <c r="AI72" i="1"/>
  <c r="AH72" i="1"/>
  <c r="AG72" i="1"/>
  <c r="AF72" i="1"/>
  <c r="AE72" i="1"/>
  <c r="AD72" i="1"/>
  <c r="AC72" i="1"/>
  <c r="AB72" i="1"/>
  <c r="AA72" i="1"/>
  <c r="Z72" i="1"/>
  <c r="Y72" i="1"/>
  <c r="X72" i="1"/>
  <c r="W72" i="1"/>
  <c r="V72" i="1"/>
  <c r="U72" i="1"/>
  <c r="T72" i="1"/>
  <c r="S72" i="1"/>
  <c r="R72" i="1"/>
  <c r="Q72" i="1"/>
  <c r="P72" i="1"/>
  <c r="O72" i="1"/>
  <c r="N72" i="1"/>
  <c r="M72" i="1"/>
  <c r="L72" i="1"/>
  <c r="K72" i="1"/>
  <c r="J72" i="1"/>
  <c r="I72" i="1"/>
  <c r="D72" i="1"/>
  <c r="D83" i="1" s="1"/>
  <c r="B72" i="1"/>
  <c r="BE71" i="1"/>
  <c r="BD71" i="1"/>
  <c r="BC71" i="1"/>
  <c r="BB71" i="1"/>
  <c r="BA71" i="1"/>
  <c r="AZ71" i="1"/>
  <c r="AY71" i="1"/>
  <c r="AX71" i="1"/>
  <c r="AW71" i="1"/>
  <c r="AV71" i="1"/>
  <c r="AU71" i="1"/>
  <c r="AT71" i="1"/>
  <c r="AS71" i="1"/>
  <c r="AR71" i="1"/>
  <c r="AQ71" i="1"/>
  <c r="AP71" i="1"/>
  <c r="AO71" i="1"/>
  <c r="AN71" i="1"/>
  <c r="AM71" i="1"/>
  <c r="AL71" i="1"/>
  <c r="AK71" i="1"/>
  <c r="AJ71" i="1"/>
  <c r="AI71" i="1"/>
  <c r="AH71" i="1"/>
  <c r="AG71" i="1"/>
  <c r="AF71" i="1"/>
  <c r="AE71" i="1"/>
  <c r="AD71" i="1"/>
  <c r="AC71" i="1"/>
  <c r="AB71" i="1"/>
  <c r="AA71" i="1"/>
  <c r="Z71" i="1"/>
  <c r="Y71" i="1"/>
  <c r="X71" i="1"/>
  <c r="W71" i="1"/>
  <c r="V71" i="1"/>
  <c r="U71" i="1"/>
  <c r="T71" i="1"/>
  <c r="S71" i="1"/>
  <c r="R71" i="1"/>
  <c r="Q71" i="1"/>
  <c r="P71" i="1"/>
  <c r="O71" i="1"/>
  <c r="N71" i="1"/>
  <c r="M71" i="1"/>
  <c r="L71" i="1"/>
  <c r="K71" i="1"/>
  <c r="J71" i="1"/>
  <c r="I71" i="1"/>
  <c r="D71" i="1"/>
  <c r="D82" i="1" s="1"/>
  <c r="B71" i="1"/>
  <c r="B82" i="1" s="1"/>
  <c r="BE70" i="1"/>
  <c r="BD70" i="1"/>
  <c r="BC70" i="1"/>
  <c r="BB70" i="1"/>
  <c r="BA70" i="1"/>
  <c r="AZ70" i="1"/>
  <c r="AY70" i="1"/>
  <c r="AX70" i="1"/>
  <c r="AW70" i="1"/>
  <c r="AV70" i="1"/>
  <c r="AU70" i="1"/>
  <c r="AT70" i="1"/>
  <c r="AS70" i="1"/>
  <c r="AR70" i="1"/>
  <c r="AQ70" i="1"/>
  <c r="AP70" i="1"/>
  <c r="AO70" i="1"/>
  <c r="AN70" i="1"/>
  <c r="AM70" i="1"/>
  <c r="AL70" i="1"/>
  <c r="AK70" i="1"/>
  <c r="AJ70" i="1"/>
  <c r="AI70" i="1"/>
  <c r="AH70" i="1"/>
  <c r="AG70" i="1"/>
  <c r="AF70" i="1"/>
  <c r="AE70" i="1"/>
  <c r="AD70" i="1"/>
  <c r="AC70" i="1"/>
  <c r="AB70" i="1"/>
  <c r="AA70" i="1"/>
  <c r="Z70" i="1"/>
  <c r="Y70" i="1"/>
  <c r="X70" i="1"/>
  <c r="W70" i="1"/>
  <c r="V70" i="1"/>
  <c r="U70" i="1"/>
  <c r="T70" i="1"/>
  <c r="S70" i="1"/>
  <c r="R70" i="1"/>
  <c r="Q70" i="1"/>
  <c r="P70" i="1"/>
  <c r="O70" i="1"/>
  <c r="N70" i="1"/>
  <c r="M70" i="1"/>
  <c r="L70" i="1"/>
  <c r="K70" i="1"/>
  <c r="J70" i="1"/>
  <c r="I70" i="1"/>
  <c r="D70" i="1"/>
  <c r="B70" i="1"/>
  <c r="B81" i="1" s="1"/>
  <c r="BE69" i="1"/>
  <c r="BD69" i="1"/>
  <c r="BC69" i="1"/>
  <c r="BB69" i="1"/>
  <c r="BA69" i="1"/>
  <c r="AZ69" i="1"/>
  <c r="AY69" i="1"/>
  <c r="AX69" i="1"/>
  <c r="AW69" i="1"/>
  <c r="AV69" i="1"/>
  <c r="AU69" i="1"/>
  <c r="AT69" i="1"/>
  <c r="AS69" i="1"/>
  <c r="AR69" i="1"/>
  <c r="AQ69" i="1"/>
  <c r="AP69" i="1"/>
  <c r="AO69" i="1"/>
  <c r="AN69" i="1"/>
  <c r="AM69" i="1"/>
  <c r="AL69" i="1"/>
  <c r="AK69" i="1"/>
  <c r="AJ69" i="1"/>
  <c r="AI69" i="1"/>
  <c r="AH69" i="1"/>
  <c r="AG69" i="1"/>
  <c r="AF69" i="1"/>
  <c r="AE69" i="1"/>
  <c r="AD69" i="1"/>
  <c r="AC69" i="1"/>
  <c r="AB69" i="1"/>
  <c r="AA69" i="1"/>
  <c r="Z69" i="1"/>
  <c r="Y69" i="1"/>
  <c r="X69" i="1"/>
  <c r="W69" i="1"/>
  <c r="V69" i="1"/>
  <c r="U69" i="1"/>
  <c r="T69" i="1"/>
  <c r="S69" i="1"/>
  <c r="R69" i="1"/>
  <c r="Q69" i="1"/>
  <c r="P69" i="1"/>
  <c r="O69" i="1"/>
  <c r="N69" i="1"/>
  <c r="M69" i="1"/>
  <c r="L69" i="1"/>
  <c r="K69" i="1"/>
  <c r="J69" i="1"/>
  <c r="I69" i="1"/>
  <c r="D69" i="1"/>
  <c r="B69" i="1"/>
  <c r="B80" i="1" s="1"/>
  <c r="BE68" i="1"/>
  <c r="BD68" i="1"/>
  <c r="BC68" i="1"/>
  <c r="BB68" i="1"/>
  <c r="BA68" i="1"/>
  <c r="AZ68" i="1"/>
  <c r="AY68" i="1"/>
  <c r="AX68" i="1"/>
  <c r="AW68" i="1"/>
  <c r="AV68" i="1"/>
  <c r="AU68" i="1"/>
  <c r="AT68" i="1"/>
  <c r="AS68" i="1"/>
  <c r="AR68" i="1"/>
  <c r="AQ68" i="1"/>
  <c r="AP68" i="1"/>
  <c r="AO68" i="1"/>
  <c r="AN68" i="1"/>
  <c r="AM68" i="1"/>
  <c r="AL68" i="1"/>
  <c r="AK68" i="1"/>
  <c r="AJ68" i="1"/>
  <c r="AI68" i="1"/>
  <c r="AH68" i="1"/>
  <c r="AG68" i="1"/>
  <c r="AF68" i="1"/>
  <c r="AE68" i="1"/>
  <c r="AD68" i="1"/>
  <c r="AC68" i="1"/>
  <c r="AB68" i="1"/>
  <c r="AA68" i="1"/>
  <c r="Z68" i="1"/>
  <c r="Y68" i="1"/>
  <c r="X68" i="1"/>
  <c r="W68" i="1"/>
  <c r="V68" i="1"/>
  <c r="U68" i="1"/>
  <c r="T68" i="1"/>
  <c r="S68" i="1"/>
  <c r="R68" i="1"/>
  <c r="Q68" i="1"/>
  <c r="P68" i="1"/>
  <c r="O68" i="1"/>
  <c r="N68" i="1"/>
  <c r="M68" i="1"/>
  <c r="L68" i="1"/>
  <c r="K68" i="1"/>
  <c r="J68" i="1"/>
  <c r="I68" i="1"/>
  <c r="D68" i="1"/>
  <c r="D79" i="1" s="1"/>
  <c r="B68" i="1"/>
  <c r="B79" i="1" s="1"/>
  <c r="BE67" i="1"/>
  <c r="BD67" i="1"/>
  <c r="BC67" i="1"/>
  <c r="BB67" i="1"/>
  <c r="BA67" i="1"/>
  <c r="AZ67" i="1"/>
  <c r="AY67" i="1"/>
  <c r="AX67" i="1"/>
  <c r="AW67" i="1"/>
  <c r="AV67" i="1"/>
  <c r="AU67" i="1"/>
  <c r="AT67" i="1"/>
  <c r="AS67" i="1"/>
  <c r="AR67" i="1"/>
  <c r="AQ67" i="1"/>
  <c r="AP67" i="1"/>
  <c r="AO67" i="1"/>
  <c r="AN67" i="1"/>
  <c r="AM67" i="1"/>
  <c r="AL67" i="1"/>
  <c r="AK67" i="1"/>
  <c r="AJ67" i="1"/>
  <c r="AI67" i="1"/>
  <c r="AH67" i="1"/>
  <c r="AG67" i="1"/>
  <c r="AF67" i="1"/>
  <c r="AE67" i="1"/>
  <c r="AD67" i="1"/>
  <c r="AC67" i="1"/>
  <c r="AB67" i="1"/>
  <c r="AA67" i="1"/>
  <c r="Z67" i="1"/>
  <c r="Y67" i="1"/>
  <c r="X67" i="1"/>
  <c r="W67" i="1"/>
  <c r="V67" i="1"/>
  <c r="U67" i="1"/>
  <c r="T67" i="1"/>
  <c r="S67" i="1"/>
  <c r="R67" i="1"/>
  <c r="Q67" i="1"/>
  <c r="P67" i="1"/>
  <c r="O67" i="1"/>
  <c r="N67" i="1"/>
  <c r="M67" i="1"/>
  <c r="L67" i="1"/>
  <c r="K67" i="1"/>
  <c r="J67" i="1"/>
  <c r="I67" i="1"/>
  <c r="F67" i="1"/>
  <c r="D67" i="1" s="1"/>
  <c r="D78" i="1" s="1"/>
  <c r="E67" i="1"/>
  <c r="B67" i="1"/>
  <c r="B78" i="1" s="1"/>
  <c r="BE66" i="1"/>
  <c r="BD66" i="1"/>
  <c r="BC66" i="1"/>
  <c r="BB66" i="1"/>
  <c r="BA66" i="1"/>
  <c r="AZ66" i="1"/>
  <c r="AY66" i="1"/>
  <c r="AX66" i="1"/>
  <c r="AW66" i="1"/>
  <c r="AV66" i="1"/>
  <c r="AU66" i="1"/>
  <c r="AT66" i="1"/>
  <c r="AS66" i="1"/>
  <c r="AR66" i="1"/>
  <c r="AQ66" i="1"/>
  <c r="AP66" i="1"/>
  <c r="AO66" i="1"/>
  <c r="AN66" i="1"/>
  <c r="AM66" i="1"/>
  <c r="AL66" i="1"/>
  <c r="AK66" i="1"/>
  <c r="AJ66" i="1"/>
  <c r="AI66" i="1"/>
  <c r="AH66" i="1"/>
  <c r="AG66" i="1"/>
  <c r="AF66" i="1"/>
  <c r="AE66" i="1"/>
  <c r="AD66" i="1"/>
  <c r="AC66" i="1"/>
  <c r="AB66" i="1"/>
  <c r="AA66" i="1"/>
  <c r="Z66" i="1"/>
  <c r="Y66" i="1"/>
  <c r="X66" i="1"/>
  <c r="W66" i="1"/>
  <c r="V66" i="1"/>
  <c r="U66" i="1"/>
  <c r="T66" i="1"/>
  <c r="S66" i="1"/>
  <c r="R66" i="1"/>
  <c r="Q66" i="1"/>
  <c r="P66" i="1"/>
  <c r="O66" i="1"/>
  <c r="N66" i="1"/>
  <c r="M66" i="1"/>
  <c r="L66" i="1"/>
  <c r="K66" i="1"/>
  <c r="J66" i="1"/>
  <c r="I66" i="1"/>
  <c r="F66" i="1"/>
  <c r="E66" i="1"/>
  <c r="D66" i="1"/>
  <c r="B66" i="1"/>
  <c r="B77" i="1" s="1"/>
  <c r="BD23" i="1"/>
  <c r="BD120" i="1" s="1"/>
  <c r="BF22" i="1"/>
  <c r="BG22" i="1" s="1"/>
  <c r="BG101" i="1" s="1"/>
  <c r="BG104" i="1" s="1"/>
  <c r="BD22" i="1"/>
  <c r="BC22" i="1"/>
  <c r="BB22" i="1" s="1"/>
  <c r="BA22" i="1" s="1"/>
  <c r="AZ22" i="1" s="1"/>
  <c r="AY22" i="1" s="1"/>
  <c r="AX22" i="1" s="1"/>
  <c r="AW22" i="1" s="1"/>
  <c r="AV22" i="1" s="1"/>
  <c r="AU22" i="1" s="1"/>
  <c r="AT22" i="1" s="1"/>
  <c r="AS22" i="1" s="1"/>
  <c r="AR22" i="1" s="1"/>
  <c r="AQ22" i="1" s="1"/>
  <c r="AP22" i="1" s="1"/>
  <c r="AO22" i="1" s="1"/>
  <c r="AN22" i="1" s="1"/>
  <c r="AM22" i="1" s="1"/>
  <c r="AL22" i="1" s="1"/>
  <c r="AK22" i="1" s="1"/>
  <c r="AJ22" i="1" s="1"/>
  <c r="AI22" i="1" s="1"/>
  <c r="AH22" i="1" s="1"/>
  <c r="AG22" i="1" s="1"/>
  <c r="AF22" i="1" s="1"/>
  <c r="AE22" i="1" s="1"/>
  <c r="AD22" i="1" s="1"/>
  <c r="AC22" i="1" s="1"/>
  <c r="AB22" i="1" s="1"/>
  <c r="AA22" i="1" s="1"/>
  <c r="Z22" i="1" s="1"/>
  <c r="Y22" i="1" s="1"/>
  <c r="X22" i="1" s="1"/>
  <c r="W22" i="1" s="1"/>
  <c r="V22" i="1" s="1"/>
  <c r="U22" i="1" s="1"/>
  <c r="T22" i="1" s="1"/>
  <c r="S22" i="1" s="1"/>
  <c r="R22" i="1" s="1"/>
  <c r="Q22" i="1" s="1"/>
  <c r="P22" i="1" s="1"/>
  <c r="O22" i="1" s="1"/>
  <c r="N22" i="1" s="1"/>
  <c r="M22" i="1" s="1"/>
  <c r="L22" i="1" s="1"/>
  <c r="K22" i="1" s="1"/>
  <c r="J22" i="1" s="1"/>
  <c r="I22" i="1" s="1"/>
  <c r="AI113" i="1" l="1"/>
  <c r="AI116" i="1"/>
  <c r="AI115" i="1"/>
  <c r="AI114" i="1"/>
  <c r="AY113" i="1"/>
  <c r="AY115" i="1"/>
  <c r="AY114" i="1"/>
  <c r="AY116" i="1"/>
  <c r="AZ90" i="1"/>
  <c r="AJ90" i="1"/>
  <c r="T90" i="1"/>
  <c r="T94" i="1" s="1"/>
  <c r="AY90" i="1"/>
  <c r="AI90" i="1"/>
  <c r="S90" i="1"/>
  <c r="S94" i="1" s="1"/>
  <c r="AX90" i="1"/>
  <c r="AH90" i="1"/>
  <c r="R90" i="1"/>
  <c r="AW90" i="1"/>
  <c r="AG90" i="1"/>
  <c r="Q90" i="1"/>
  <c r="Q94" i="1" s="1"/>
  <c r="AV90" i="1"/>
  <c r="AF90" i="1"/>
  <c r="P90" i="1"/>
  <c r="AU90" i="1"/>
  <c r="AE90" i="1"/>
  <c r="O90" i="1"/>
  <c r="AT90" i="1"/>
  <c r="AT94" i="1" s="1"/>
  <c r="AD90" i="1"/>
  <c r="N90" i="1"/>
  <c r="AS90" i="1"/>
  <c r="AC90" i="1"/>
  <c r="AC94" i="1" s="1"/>
  <c r="M90" i="1"/>
  <c r="AR90" i="1"/>
  <c r="AB90" i="1"/>
  <c r="L90" i="1"/>
  <c r="J90" i="1"/>
  <c r="AQ90" i="1"/>
  <c r="AA90" i="1"/>
  <c r="K90" i="1"/>
  <c r="Z90" i="1"/>
  <c r="AP90" i="1"/>
  <c r="BA90" i="1"/>
  <c r="BE90" i="1"/>
  <c r="AO90" i="1"/>
  <c r="Y90" i="1"/>
  <c r="I90" i="1"/>
  <c r="I94" i="1" s="1"/>
  <c r="BD90" i="1"/>
  <c r="BD94" i="1" s="1"/>
  <c r="AN90" i="1"/>
  <c r="X90" i="1"/>
  <c r="U90" i="1"/>
  <c r="BC90" i="1"/>
  <c r="BC94" i="1" s="1"/>
  <c r="AM90" i="1"/>
  <c r="AM94" i="1" s="1"/>
  <c r="W90" i="1"/>
  <c r="BB90" i="1"/>
  <c r="AL90" i="1"/>
  <c r="V90" i="1"/>
  <c r="AK90" i="1"/>
  <c r="T113" i="1"/>
  <c r="T116" i="1"/>
  <c r="T115" i="1"/>
  <c r="T114" i="1"/>
  <c r="AJ116" i="1"/>
  <c r="AJ113" i="1"/>
  <c r="AJ115" i="1"/>
  <c r="AJ114" i="1"/>
  <c r="AZ116" i="1"/>
  <c r="AZ113" i="1"/>
  <c r="AZ115" i="1"/>
  <c r="AZ114" i="1"/>
  <c r="U113" i="1"/>
  <c r="U116" i="1"/>
  <c r="U115" i="1"/>
  <c r="U114" i="1"/>
  <c r="AK113" i="1"/>
  <c r="AK116" i="1"/>
  <c r="AK115" i="1"/>
  <c r="AK114" i="1"/>
  <c r="BA113" i="1"/>
  <c r="BA115" i="1"/>
  <c r="BA114" i="1"/>
  <c r="BA116" i="1"/>
  <c r="V116" i="1"/>
  <c r="V113" i="1"/>
  <c r="V115" i="1"/>
  <c r="V114" i="1"/>
  <c r="H151" i="1"/>
  <c r="H153" i="1"/>
  <c r="H154" i="1"/>
  <c r="H152" i="1"/>
  <c r="X116" i="1"/>
  <c r="X115" i="1"/>
  <c r="X114" i="1"/>
  <c r="X113" i="1"/>
  <c r="AN115" i="1"/>
  <c r="AN116" i="1"/>
  <c r="AN114" i="1"/>
  <c r="AN113" i="1"/>
  <c r="BD115" i="1"/>
  <c r="BD114" i="1"/>
  <c r="BD116" i="1"/>
  <c r="BD113" i="1"/>
  <c r="I116" i="1"/>
  <c r="I115" i="1"/>
  <c r="I114" i="1"/>
  <c r="I113" i="1"/>
  <c r="Y116" i="1"/>
  <c r="Y115" i="1"/>
  <c r="Y114" i="1"/>
  <c r="Y113" i="1"/>
  <c r="AO115" i="1"/>
  <c r="AO116" i="1"/>
  <c r="AO114" i="1"/>
  <c r="AO113" i="1"/>
  <c r="BE115" i="1"/>
  <c r="BE114" i="1"/>
  <c r="BE116" i="1"/>
  <c r="BE113" i="1"/>
  <c r="S113" i="1"/>
  <c r="S116" i="1"/>
  <c r="S115" i="1"/>
  <c r="S114" i="1"/>
  <c r="AL116" i="1"/>
  <c r="AL115" i="1"/>
  <c r="AL114" i="1"/>
  <c r="AL113" i="1"/>
  <c r="M115" i="1"/>
  <c r="M114" i="1"/>
  <c r="M113" i="1"/>
  <c r="M116" i="1"/>
  <c r="AC115" i="1"/>
  <c r="AC114" i="1"/>
  <c r="AC113" i="1"/>
  <c r="AC116" i="1"/>
  <c r="AS115" i="1"/>
  <c r="AS116" i="1"/>
  <c r="AS114" i="1"/>
  <c r="AS113" i="1"/>
  <c r="BB116" i="1"/>
  <c r="BB115" i="1"/>
  <c r="BB113" i="1"/>
  <c r="BB114" i="1"/>
  <c r="O114" i="1"/>
  <c r="O113" i="1"/>
  <c r="O116" i="1"/>
  <c r="O115" i="1"/>
  <c r="AE116" i="1"/>
  <c r="AE114" i="1"/>
  <c r="AE113" i="1"/>
  <c r="AE115" i="1"/>
  <c r="AU116" i="1"/>
  <c r="AU114" i="1"/>
  <c r="AU113" i="1"/>
  <c r="AU115" i="1"/>
  <c r="BG108" i="1"/>
  <c r="BG131" i="1" s="1"/>
  <c r="R113" i="1"/>
  <c r="R114" i="1"/>
  <c r="R116" i="1"/>
  <c r="R115" i="1"/>
  <c r="AH116" i="1"/>
  <c r="AH113" i="1"/>
  <c r="AH114" i="1"/>
  <c r="AH115" i="1"/>
  <c r="AX116" i="1"/>
  <c r="AX113" i="1"/>
  <c r="AX114" i="1"/>
  <c r="AX115" i="1"/>
  <c r="X89" i="1"/>
  <c r="BD89" i="1"/>
  <c r="M92" i="1"/>
  <c r="M95" i="1" s="1"/>
  <c r="BF101" i="1"/>
  <c r="BF104" i="1" s="1"/>
  <c r="BE108" i="1" s="1"/>
  <c r="K116" i="1"/>
  <c r="AA116" i="1"/>
  <c r="AH130" i="1"/>
  <c r="AH128" i="1"/>
  <c r="AX130" i="1"/>
  <c r="AX128" i="1"/>
  <c r="AN89" i="1"/>
  <c r="AC92" i="1"/>
  <c r="AC95" i="1" s="1"/>
  <c r="AS92" i="1"/>
  <c r="AS95" i="1" s="1"/>
  <c r="I89" i="1"/>
  <c r="Y89" i="1"/>
  <c r="AO89" i="1"/>
  <c r="BE89" i="1"/>
  <c r="O91" i="1"/>
  <c r="AE91" i="1"/>
  <c r="AU91" i="1"/>
  <c r="N92" i="1"/>
  <c r="N95" i="1" s="1"/>
  <c r="AD92" i="1"/>
  <c r="AD95" i="1" s="1"/>
  <c r="AT92" i="1"/>
  <c r="AT95" i="1" s="1"/>
  <c r="BD103" i="1"/>
  <c r="BD108" i="1" s="1"/>
  <c r="P115" i="1"/>
  <c r="AF115" i="1"/>
  <c r="AV115" i="1"/>
  <c r="L116" i="1"/>
  <c r="AB116" i="1"/>
  <c r="J89" i="1"/>
  <c r="Z89" i="1"/>
  <c r="AP89" i="1"/>
  <c r="P91" i="1"/>
  <c r="AF91" i="1"/>
  <c r="AV91" i="1"/>
  <c r="O92" i="1"/>
  <c r="AE92" i="1"/>
  <c r="AE95" i="1" s="1"/>
  <c r="AU92" i="1"/>
  <c r="AU95" i="1" s="1"/>
  <c r="BD119" i="1"/>
  <c r="K89" i="1"/>
  <c r="AA89" i="1"/>
  <c r="AQ89" i="1"/>
  <c r="Q91" i="1"/>
  <c r="AG91" i="1"/>
  <c r="AW91" i="1"/>
  <c r="P92" i="1"/>
  <c r="P95" i="1" s="1"/>
  <c r="AF92" i="1"/>
  <c r="AF95" i="1" s="1"/>
  <c r="AV92" i="1"/>
  <c r="J113" i="1"/>
  <c r="Z113" i="1"/>
  <c r="AP113" i="1"/>
  <c r="BF113" i="1"/>
  <c r="N116" i="1"/>
  <c r="AD116" i="1"/>
  <c r="BF116" i="1"/>
  <c r="R128" i="1"/>
  <c r="L89" i="1"/>
  <c r="AB89" i="1"/>
  <c r="R91" i="1"/>
  <c r="AH91" i="1"/>
  <c r="AX91" i="1"/>
  <c r="Q92" i="1"/>
  <c r="Q95" i="1" s="1"/>
  <c r="AG92" i="1"/>
  <c r="AG95" i="1" s="1"/>
  <c r="AW92" i="1"/>
  <c r="K113" i="1"/>
  <c r="AA113" i="1"/>
  <c r="AQ113" i="1"/>
  <c r="BG113" i="1"/>
  <c r="W114" i="1"/>
  <c r="AM114" i="1"/>
  <c r="BC114" i="1"/>
  <c r="AF116" i="1"/>
  <c r="BG116" i="1"/>
  <c r="M89" i="1"/>
  <c r="AC89" i="1"/>
  <c r="AS89" i="1"/>
  <c r="S91" i="1"/>
  <c r="AI91" i="1"/>
  <c r="AY91" i="1"/>
  <c r="R92" i="1"/>
  <c r="AH92" i="1"/>
  <c r="AX92" i="1"/>
  <c r="P116" i="1"/>
  <c r="U128" i="1"/>
  <c r="BE141" i="1"/>
  <c r="N89" i="1"/>
  <c r="AD89" i="1"/>
  <c r="AT89" i="1"/>
  <c r="T91" i="1"/>
  <c r="AJ91" i="1"/>
  <c r="AZ91" i="1"/>
  <c r="S92" i="1"/>
  <c r="AI92" i="1"/>
  <c r="AY92" i="1"/>
  <c r="Q116" i="1"/>
  <c r="AR89" i="1"/>
  <c r="O89" i="1"/>
  <c r="AE89" i="1"/>
  <c r="AU89" i="1"/>
  <c r="U91" i="1"/>
  <c r="AK91" i="1"/>
  <c r="BA91" i="1"/>
  <c r="T92" i="1"/>
  <c r="T95" i="1" s="1"/>
  <c r="AJ92" i="1"/>
  <c r="AZ92" i="1"/>
  <c r="N113" i="1"/>
  <c r="AD113" i="1"/>
  <c r="AT113" i="1"/>
  <c r="J114" i="1"/>
  <c r="Z114" i="1"/>
  <c r="AP114" i="1"/>
  <c r="BF114" i="1"/>
  <c r="L92" i="1"/>
  <c r="P89" i="1"/>
  <c r="AF89" i="1"/>
  <c r="AV89" i="1"/>
  <c r="V91" i="1"/>
  <c r="AL91" i="1"/>
  <c r="BB91" i="1"/>
  <c r="U92" i="1"/>
  <c r="U95" i="1" s="1"/>
  <c r="AK92" i="1"/>
  <c r="BA92" i="1"/>
  <c r="K114" i="1"/>
  <c r="AA114" i="1"/>
  <c r="AQ114" i="1"/>
  <c r="BG114" i="1"/>
  <c r="W115" i="1"/>
  <c r="AM115" i="1"/>
  <c r="BC115" i="1"/>
  <c r="BC23" i="1"/>
  <c r="BC103" i="1" s="1"/>
  <c r="BC108" i="1" s="1"/>
  <c r="Q89" i="1"/>
  <c r="AG89" i="1"/>
  <c r="AW89" i="1"/>
  <c r="W91" i="1"/>
  <c r="AM91" i="1"/>
  <c r="BC91" i="1"/>
  <c r="V92" i="1"/>
  <c r="AL92" i="1"/>
  <c r="AL95" i="1" s="1"/>
  <c r="BB92" i="1"/>
  <c r="P113" i="1"/>
  <c r="AF113" i="1"/>
  <c r="AV113" i="1"/>
  <c r="L114" i="1"/>
  <c r="AB114" i="1"/>
  <c r="AR114" i="1"/>
  <c r="AP116" i="1"/>
  <c r="AB92" i="1"/>
  <c r="AB95" i="1" s="1"/>
  <c r="R89" i="1"/>
  <c r="AH89" i="1"/>
  <c r="AX89" i="1"/>
  <c r="X91" i="1"/>
  <c r="AN91" i="1"/>
  <c r="BD91" i="1"/>
  <c r="W92" i="1"/>
  <c r="AM92" i="1"/>
  <c r="AM95" i="1" s="1"/>
  <c r="BC92" i="1"/>
  <c r="BC95" i="1" s="1"/>
  <c r="AQ116" i="1"/>
  <c r="S89" i="1"/>
  <c r="AI89" i="1"/>
  <c r="I91" i="1"/>
  <c r="Y91" i="1"/>
  <c r="AO91" i="1"/>
  <c r="BE91" i="1"/>
  <c r="X92" i="1"/>
  <c r="X95" i="1" s="1"/>
  <c r="AN92" i="1"/>
  <c r="AN95" i="1" s="1"/>
  <c r="BD92" i="1"/>
  <c r="AT114" i="1"/>
  <c r="Z115" i="1"/>
  <c r="T89" i="1"/>
  <c r="AJ89" i="1"/>
  <c r="AZ89" i="1"/>
  <c r="J91" i="1"/>
  <c r="Z91" i="1"/>
  <c r="I92" i="1"/>
  <c r="I95" i="1" s="1"/>
  <c r="Y92" i="1"/>
  <c r="AO92" i="1"/>
  <c r="BE92" i="1"/>
  <c r="Y128" i="1"/>
  <c r="AO128" i="1"/>
  <c r="BE128" i="1"/>
  <c r="AK128" i="1"/>
  <c r="U89" i="1"/>
  <c r="AK89" i="1"/>
  <c r="BA89" i="1"/>
  <c r="K91" i="1"/>
  <c r="AA91" i="1"/>
  <c r="AQ91" i="1"/>
  <c r="J92" i="1"/>
  <c r="Z92" i="1"/>
  <c r="Z95" i="1" s="1"/>
  <c r="AP92" i="1"/>
  <c r="AP95" i="1" s="1"/>
  <c r="AV114" i="1"/>
  <c r="AR92" i="1"/>
  <c r="AR95" i="1" s="1"/>
  <c r="V89" i="1"/>
  <c r="AL89" i="1"/>
  <c r="L91" i="1"/>
  <c r="AB91" i="1"/>
  <c r="K92" i="1"/>
  <c r="AA92" i="1"/>
  <c r="AA95" i="1" s="1"/>
  <c r="AG114" i="1"/>
  <c r="AW114" i="1"/>
  <c r="T128" i="1"/>
  <c r="AJ128" i="1"/>
  <c r="AZ128" i="1"/>
  <c r="BD143" i="1" l="1"/>
  <c r="BD131" i="1"/>
  <c r="BC131" i="1"/>
  <c r="BC143" i="1"/>
  <c r="BD144" i="1"/>
  <c r="BD168" i="1" s="1"/>
  <c r="AX94" i="1"/>
  <c r="AS94" i="1"/>
  <c r="BB95" i="1"/>
  <c r="O95" i="1"/>
  <c r="BE143" i="1"/>
  <c r="BE131" i="1"/>
  <c r="BE146" i="1" s="1"/>
  <c r="BE170" i="1" s="1"/>
  <c r="Y94" i="1"/>
  <c r="N94" i="1"/>
  <c r="AI94" i="1"/>
  <c r="AY94" i="1"/>
  <c r="AY95" i="1"/>
  <c r="K95" i="1"/>
  <c r="AI95" i="1"/>
  <c r="BA94" i="1"/>
  <c r="O94" i="1"/>
  <c r="AJ94" i="1"/>
  <c r="AD94" i="1"/>
  <c r="BE95" i="1"/>
  <c r="S95" i="1"/>
  <c r="AQ95" i="1"/>
  <c r="AK94" i="1"/>
  <c r="AP94" i="1"/>
  <c r="AE94" i="1"/>
  <c r="AZ94" i="1"/>
  <c r="AO94" i="1"/>
  <c r="V95" i="1"/>
  <c r="AO95" i="1"/>
  <c r="L95" i="1"/>
  <c r="V94" i="1"/>
  <c r="Z94" i="1"/>
  <c r="AU94" i="1"/>
  <c r="Y95" i="1"/>
  <c r="AL94" i="1"/>
  <c r="K94" i="1"/>
  <c r="P94" i="1"/>
  <c r="BE94" i="1"/>
  <c r="W95" i="1"/>
  <c r="AZ95" i="1"/>
  <c r="BB94" i="1"/>
  <c r="AA94" i="1"/>
  <c r="AF94" i="1"/>
  <c r="AJ95" i="1"/>
  <c r="AV95" i="1"/>
  <c r="BF108" i="1"/>
  <c r="H162" i="1"/>
  <c r="W94" i="1"/>
  <c r="AQ94" i="1"/>
  <c r="AV94" i="1"/>
  <c r="BD145" i="1"/>
  <c r="BD169" i="1" s="1"/>
  <c r="J94" i="1"/>
  <c r="L94" i="1"/>
  <c r="J95" i="1"/>
  <c r="AX95" i="1"/>
  <c r="H161" i="1"/>
  <c r="U94" i="1"/>
  <c r="AB94" i="1"/>
  <c r="AW94" i="1"/>
  <c r="H164" i="1"/>
  <c r="H166" i="1" s="1"/>
  <c r="H163" i="1"/>
  <c r="AG94" i="1"/>
  <c r="BA95" i="1"/>
  <c r="AH95" i="1"/>
  <c r="AW95" i="1"/>
  <c r="X94" i="1"/>
  <c r="AR94" i="1"/>
  <c r="R94" i="1"/>
  <c r="BB23" i="1"/>
  <c r="BB103" i="1"/>
  <c r="BB108" i="1" s="1"/>
  <c r="BC119" i="1"/>
  <c r="BD95" i="1"/>
  <c r="AK95" i="1"/>
  <c r="BF141" i="1"/>
  <c r="R95" i="1"/>
  <c r="AN94" i="1"/>
  <c r="M94" i="1"/>
  <c r="AH94" i="1"/>
  <c r="H165" i="1" l="1"/>
  <c r="BF143" i="1"/>
  <c r="BF131" i="1"/>
  <c r="BE145" i="1"/>
  <c r="BE169" i="1" s="1"/>
  <c r="BE172" i="1" s="1"/>
  <c r="BB131" i="1"/>
  <c r="BB143" i="1"/>
  <c r="BC145" i="1"/>
  <c r="BC169" i="1" s="1"/>
  <c r="BC147" i="1"/>
  <c r="BC171" i="1" s="1"/>
  <c r="BC144" i="1"/>
  <c r="BC168" i="1" s="1"/>
  <c r="BC146" i="1"/>
  <c r="BC170" i="1" s="1"/>
  <c r="BA23" i="1"/>
  <c r="BA103" i="1" s="1"/>
  <c r="BA108" i="1" s="1"/>
  <c r="BB119" i="1"/>
  <c r="BE147" i="1"/>
  <c r="BE171" i="1" s="1"/>
  <c r="BE173" i="1" s="1"/>
  <c r="BD147" i="1"/>
  <c r="BD171" i="1" s="1"/>
  <c r="BD173" i="1" s="1"/>
  <c r="BD146" i="1"/>
  <c r="BD170" i="1" s="1"/>
  <c r="BD172" i="1"/>
  <c r="BE144" i="1"/>
  <c r="BE168" i="1" s="1"/>
  <c r="BA143" i="1" l="1"/>
  <c r="BA131" i="1"/>
  <c r="BC173" i="1"/>
  <c r="BF146" i="1"/>
  <c r="BF170" i="1" s="1"/>
  <c r="BF144" i="1"/>
  <c r="BF168" i="1" s="1"/>
  <c r="BF147" i="1"/>
  <c r="BF171" i="1" s="1"/>
  <c r="BF173" i="1" s="1"/>
  <c r="BF145" i="1"/>
  <c r="BF169" i="1" s="1"/>
  <c r="BF172" i="1" s="1"/>
  <c r="BA119" i="1"/>
  <c r="AZ23" i="1"/>
  <c r="BC172" i="1"/>
  <c r="BB144" i="1"/>
  <c r="BB168" i="1" s="1"/>
  <c r="BB145" i="1"/>
  <c r="BB169" i="1" s="1"/>
  <c r="BB146" i="1"/>
  <c r="BB170" i="1" s="1"/>
  <c r="BB147" i="1"/>
  <c r="BB171" i="1" s="1"/>
  <c r="BB173" i="1" s="1"/>
  <c r="AZ119" i="1" l="1"/>
  <c r="AY23" i="1"/>
  <c r="AZ103" i="1"/>
  <c r="AZ108" i="1" s="1"/>
  <c r="BB172" i="1"/>
  <c r="BA145" i="1"/>
  <c r="BA169" i="1" s="1"/>
  <c r="BA144" i="1"/>
  <c r="BA168" i="1" s="1"/>
  <c r="BA146" i="1"/>
  <c r="BA170" i="1" s="1"/>
  <c r="BA147" i="1"/>
  <c r="BA171" i="1" s="1"/>
  <c r="BA173" i="1" s="1"/>
  <c r="BA172" i="1" l="1"/>
  <c r="AZ131" i="1"/>
  <c r="AZ143" i="1"/>
  <c r="AY119" i="1"/>
  <c r="AX23" i="1"/>
  <c r="AX103" i="1" s="1"/>
  <c r="AX108" i="1" s="1"/>
  <c r="AY103" i="1"/>
  <c r="AY108" i="1" s="1"/>
  <c r="AX131" i="1" l="1"/>
  <c r="AX143" i="1"/>
  <c r="AY131" i="1"/>
  <c r="AY143" i="1"/>
  <c r="AX119" i="1"/>
  <c r="AW23" i="1"/>
  <c r="AZ147" i="1"/>
  <c r="AZ171" i="1" s="1"/>
  <c r="AZ145" i="1"/>
  <c r="AZ169" i="1" s="1"/>
  <c r="AZ146" i="1"/>
  <c r="AZ170" i="1" s="1"/>
  <c r="AZ144" i="1"/>
  <c r="AZ168" i="1" s="1"/>
  <c r="AZ172" i="1" l="1"/>
  <c r="AZ173" i="1"/>
  <c r="AW119" i="1"/>
  <c r="AV23" i="1"/>
  <c r="AW103" i="1"/>
  <c r="AW108" i="1" s="1"/>
  <c r="AY144" i="1"/>
  <c r="AY168" i="1" s="1"/>
  <c r="AY147" i="1"/>
  <c r="AY171" i="1" s="1"/>
  <c r="AY145" i="1"/>
  <c r="AY169" i="1" s="1"/>
  <c r="AY146" i="1"/>
  <c r="AY170" i="1" s="1"/>
  <c r="AX147" i="1"/>
  <c r="AX171" i="1" s="1"/>
  <c r="AX144" i="1"/>
  <c r="AX168" i="1" s="1"/>
  <c r="AX145" i="1"/>
  <c r="AX169" i="1" s="1"/>
  <c r="AX146" i="1"/>
  <c r="AX170" i="1" s="1"/>
  <c r="AX172" i="1" l="1"/>
  <c r="AX173" i="1"/>
  <c r="AY172" i="1"/>
  <c r="AY173" i="1"/>
  <c r="AW131" i="1"/>
  <c r="AW143" i="1"/>
  <c r="AV119" i="1"/>
  <c r="AU23" i="1"/>
  <c r="AV103" i="1"/>
  <c r="AV108" i="1" s="1"/>
  <c r="AV131" i="1" l="1"/>
  <c r="AV143" i="1"/>
  <c r="AU119" i="1"/>
  <c r="AT23" i="1"/>
  <c r="AU103" i="1"/>
  <c r="AU108" i="1" s="1"/>
  <c r="AW144" i="1"/>
  <c r="AW168" i="1" s="1"/>
  <c r="AW145" i="1"/>
  <c r="AW169" i="1" s="1"/>
  <c r="AW146" i="1"/>
  <c r="AW170" i="1" s="1"/>
  <c r="AW147" i="1"/>
  <c r="AW171" i="1" s="1"/>
  <c r="AW173" i="1" s="1"/>
  <c r="AW172" i="1" l="1"/>
  <c r="AU131" i="1"/>
  <c r="AU143" i="1"/>
  <c r="AT119" i="1"/>
  <c r="AS23" i="1"/>
  <c r="AT103" i="1"/>
  <c r="AT108" i="1" s="1"/>
  <c r="AV147" i="1"/>
  <c r="AV171" i="1" s="1"/>
  <c r="AV145" i="1"/>
  <c r="AV169" i="1" s="1"/>
  <c r="AV146" i="1"/>
  <c r="AV170" i="1" s="1"/>
  <c r="AV144" i="1"/>
  <c r="AV168" i="1" s="1"/>
  <c r="AV172" i="1" l="1"/>
  <c r="AV173" i="1"/>
  <c r="AT143" i="1"/>
  <c r="AT131" i="1"/>
  <c r="AS142" i="1"/>
  <c r="AR23" i="1"/>
  <c r="AS119" i="1"/>
  <c r="AR103" i="1"/>
  <c r="AR108" i="1" s="1"/>
  <c r="AS103" i="1"/>
  <c r="AS108" i="1" s="1"/>
  <c r="AU145" i="1"/>
  <c r="AU169" i="1" s="1"/>
  <c r="AU144" i="1"/>
  <c r="AU168" i="1" s="1"/>
  <c r="AU146" i="1"/>
  <c r="AU170" i="1" s="1"/>
  <c r="AU147" i="1"/>
  <c r="AU171" i="1" s="1"/>
  <c r="AU173" i="1" s="1"/>
  <c r="AU172" i="1" l="1"/>
  <c r="AS131" i="1"/>
  <c r="AS143" i="1"/>
  <c r="AR143" i="1"/>
  <c r="AR131" i="1"/>
  <c r="AR142" i="1"/>
  <c r="AR119" i="1"/>
  <c r="AQ23" i="1"/>
  <c r="AQ103" i="1"/>
  <c r="AQ108" i="1" s="1"/>
  <c r="AT142" i="1"/>
  <c r="AT146" i="1"/>
  <c r="AT170" i="1" s="1"/>
  <c r="AT145" i="1"/>
  <c r="AT169" i="1" s="1"/>
  <c r="AT147" i="1"/>
  <c r="AT171" i="1" s="1"/>
  <c r="AT173" i="1" s="1"/>
  <c r="AT144" i="1"/>
  <c r="AT168" i="1" s="1"/>
  <c r="AT172" i="1" l="1"/>
  <c r="AU142" i="1"/>
  <c r="AQ143" i="1"/>
  <c r="AQ131" i="1"/>
  <c r="AQ142" i="1"/>
  <c r="AP23" i="1"/>
  <c r="AQ119" i="1"/>
  <c r="AP103" i="1"/>
  <c r="AP108" i="1" s="1"/>
  <c r="AR145" i="1"/>
  <c r="AR169" i="1" s="1"/>
  <c r="AR146" i="1"/>
  <c r="AR170" i="1" s="1"/>
  <c r="AR147" i="1"/>
  <c r="AR171" i="1" s="1"/>
  <c r="AR173" i="1" s="1"/>
  <c r="AR144" i="1"/>
  <c r="AR168" i="1" s="1"/>
  <c r="AS145" i="1"/>
  <c r="AS169" i="1" s="1"/>
  <c r="AS146" i="1"/>
  <c r="AS170" i="1" s="1"/>
  <c r="AS147" i="1"/>
  <c r="AS171" i="1" s="1"/>
  <c r="AS144" i="1"/>
  <c r="AS168" i="1" s="1"/>
  <c r="AS172" i="1" l="1"/>
  <c r="AR172" i="1"/>
  <c r="AP143" i="1"/>
  <c r="AP131" i="1"/>
  <c r="AP142" i="1"/>
  <c r="AO23" i="1"/>
  <c r="AP119" i="1"/>
  <c r="AO103" i="1"/>
  <c r="AO108" i="1" s="1"/>
  <c r="AQ145" i="1"/>
  <c r="AQ169" i="1" s="1"/>
  <c r="AQ147" i="1"/>
  <c r="AQ171" i="1" s="1"/>
  <c r="AQ144" i="1"/>
  <c r="AQ168" i="1" s="1"/>
  <c r="AQ146" i="1"/>
  <c r="AQ170" i="1" s="1"/>
  <c r="AV142" i="1"/>
  <c r="AS173" i="1"/>
  <c r="AQ173" i="1" l="1"/>
  <c r="AQ172" i="1"/>
  <c r="AO143" i="1"/>
  <c r="AO131" i="1"/>
  <c r="AN23" i="1"/>
  <c r="AO119" i="1"/>
  <c r="AO142" i="1"/>
  <c r="AN103" i="1"/>
  <c r="AN108" i="1" s="1"/>
  <c r="AP144" i="1"/>
  <c r="AP168" i="1" s="1"/>
  <c r="AP146" i="1"/>
  <c r="AP170" i="1" s="1"/>
  <c r="AP145" i="1"/>
  <c r="AP169" i="1" s="1"/>
  <c r="AP172" i="1" s="1"/>
  <c r="AP147" i="1"/>
  <c r="AP171" i="1" s="1"/>
  <c r="AP173" i="1" s="1"/>
  <c r="AN131" i="1" l="1"/>
  <c r="AN143" i="1"/>
  <c r="AN142" i="1"/>
  <c r="AM23" i="1"/>
  <c r="AN119" i="1"/>
  <c r="AM103" i="1"/>
  <c r="AM108" i="1" s="1"/>
  <c r="AO145" i="1"/>
  <c r="AO169" i="1" s="1"/>
  <c r="AO147" i="1"/>
  <c r="AO171" i="1" s="1"/>
  <c r="AO144" i="1"/>
  <c r="AO168" i="1" s="1"/>
  <c r="AO146" i="1"/>
  <c r="AO170" i="1" s="1"/>
  <c r="AO173" i="1" l="1"/>
  <c r="AO172" i="1"/>
  <c r="AM131" i="1"/>
  <c r="AM143" i="1"/>
  <c r="AM142" i="1"/>
  <c r="AL23" i="1"/>
  <c r="AM119" i="1"/>
  <c r="AL103" i="1"/>
  <c r="AL108" i="1" s="1"/>
  <c r="AN145" i="1"/>
  <c r="AN169" i="1" s="1"/>
  <c r="AN144" i="1"/>
  <c r="AN168" i="1" s="1"/>
  <c r="AN146" i="1"/>
  <c r="AN170" i="1" s="1"/>
  <c r="AN147" i="1"/>
  <c r="AN171" i="1" s="1"/>
  <c r="AN173" i="1" s="1"/>
  <c r="AN172" i="1" l="1"/>
  <c r="AL131" i="1"/>
  <c r="AL143" i="1"/>
  <c r="AK23" i="1"/>
  <c r="AL119" i="1"/>
  <c r="AL142" i="1"/>
  <c r="AM146" i="1"/>
  <c r="AM170" i="1" s="1"/>
  <c r="AM144" i="1"/>
  <c r="AM168" i="1" s="1"/>
  <c r="AM145" i="1"/>
  <c r="AM169" i="1" s="1"/>
  <c r="AM172" i="1" s="1"/>
  <c r="AM147" i="1"/>
  <c r="AM171" i="1" s="1"/>
  <c r="AM173" i="1" s="1"/>
  <c r="AK142" i="1" l="1"/>
  <c r="AJ23" i="1"/>
  <c r="AK119" i="1"/>
  <c r="AK103" i="1"/>
  <c r="AK108" i="1" s="1"/>
  <c r="AL146" i="1"/>
  <c r="AL170" i="1" s="1"/>
  <c r="AL145" i="1"/>
  <c r="AL169" i="1" s="1"/>
  <c r="AL144" i="1"/>
  <c r="AL168" i="1" s="1"/>
  <c r="AL147" i="1"/>
  <c r="AL171" i="1" s="1"/>
  <c r="AL173" i="1" s="1"/>
  <c r="AL172" i="1" l="1"/>
  <c r="AK143" i="1"/>
  <c r="AK131" i="1"/>
  <c r="AJ119" i="1"/>
  <c r="AI23" i="1"/>
  <c r="AJ142" i="1"/>
  <c r="AJ103" i="1"/>
  <c r="AJ108" i="1" s="1"/>
  <c r="AJ131" i="1" l="1"/>
  <c r="AJ143" i="1"/>
  <c r="AI119" i="1"/>
  <c r="AI142" i="1"/>
  <c r="AH23" i="1"/>
  <c r="AI103" i="1"/>
  <c r="AI108" i="1" s="1"/>
  <c r="AK145" i="1"/>
  <c r="AK169" i="1" s="1"/>
  <c r="AK146" i="1"/>
  <c r="AK170" i="1" s="1"/>
  <c r="AK147" i="1"/>
  <c r="AK171" i="1" s="1"/>
  <c r="AK173" i="1" s="1"/>
  <c r="AK144" i="1"/>
  <c r="AK168" i="1" s="1"/>
  <c r="AK172" i="1" l="1"/>
  <c r="AI131" i="1"/>
  <c r="AI143" i="1"/>
  <c r="AH142" i="1"/>
  <c r="AH119" i="1"/>
  <c r="AG23" i="1"/>
  <c r="AH103" i="1"/>
  <c r="AH108" i="1" s="1"/>
  <c r="AJ145" i="1"/>
  <c r="AJ169" i="1" s="1"/>
  <c r="AJ144" i="1"/>
  <c r="AJ168" i="1" s="1"/>
  <c r="AJ147" i="1"/>
  <c r="AJ171" i="1" s="1"/>
  <c r="AJ146" i="1"/>
  <c r="AJ170" i="1" s="1"/>
  <c r="AJ173" i="1" l="1"/>
  <c r="AJ172" i="1"/>
  <c r="AH131" i="1"/>
  <c r="AH143" i="1"/>
  <c r="AG142" i="1"/>
  <c r="AG119" i="1"/>
  <c r="AF23" i="1"/>
  <c r="AG103" i="1"/>
  <c r="AG108" i="1" s="1"/>
  <c r="AI147" i="1"/>
  <c r="AI171" i="1" s="1"/>
  <c r="AI145" i="1"/>
  <c r="AI169" i="1" s="1"/>
  <c r="AI144" i="1"/>
  <c r="AI168" i="1" s="1"/>
  <c r="AI146" i="1"/>
  <c r="AI170" i="1" s="1"/>
  <c r="AI172" i="1" l="1"/>
  <c r="AI173" i="1"/>
  <c r="AG131" i="1"/>
  <c r="AG143" i="1"/>
  <c r="AF142" i="1"/>
  <c r="AF119" i="1"/>
  <c r="AE23" i="1"/>
  <c r="AF103" i="1"/>
  <c r="AF108" i="1" s="1"/>
  <c r="AH145" i="1"/>
  <c r="AH169" i="1" s="1"/>
  <c r="AH147" i="1"/>
  <c r="AH171" i="1" s="1"/>
  <c r="AH144" i="1"/>
  <c r="AH168" i="1" s="1"/>
  <c r="AH146" i="1"/>
  <c r="AH170" i="1" s="1"/>
  <c r="AH173" i="1" l="1"/>
  <c r="AH172" i="1"/>
  <c r="AF131" i="1"/>
  <c r="AF143" i="1"/>
  <c r="AE142" i="1"/>
  <c r="AE119" i="1"/>
  <c r="AD23" i="1"/>
  <c r="AE103" i="1"/>
  <c r="AE108" i="1" s="1"/>
  <c r="AG146" i="1"/>
  <c r="AG170" i="1" s="1"/>
  <c r="AG147" i="1"/>
  <c r="AG171" i="1" s="1"/>
  <c r="AG173" i="1" s="1"/>
  <c r="AG144" i="1"/>
  <c r="AG168" i="1" s="1"/>
  <c r="AG145" i="1"/>
  <c r="AG169" i="1" s="1"/>
  <c r="AG172" i="1" s="1"/>
  <c r="AE131" i="1" l="1"/>
  <c r="AE143" i="1"/>
  <c r="AD142" i="1"/>
  <c r="AD119" i="1"/>
  <c r="AC23" i="1"/>
  <c r="AD103" i="1"/>
  <c r="AD108" i="1" s="1"/>
  <c r="AF144" i="1"/>
  <c r="AF168" i="1" s="1"/>
  <c r="AF145" i="1"/>
  <c r="AF169" i="1" s="1"/>
  <c r="AF146" i="1"/>
  <c r="AF170" i="1" s="1"/>
  <c r="AF147" i="1"/>
  <c r="AF171" i="1" s="1"/>
  <c r="AF173" i="1" s="1"/>
  <c r="AF172" i="1" l="1"/>
  <c r="AD143" i="1"/>
  <c r="AD131" i="1"/>
  <c r="AC142" i="1"/>
  <c r="AB23" i="1"/>
  <c r="AB103" i="1"/>
  <c r="AB108" i="1" s="1"/>
  <c r="AC119" i="1"/>
  <c r="AC103" i="1"/>
  <c r="AC108" i="1" s="1"/>
  <c r="AE145" i="1"/>
  <c r="AE169" i="1" s="1"/>
  <c r="AE146" i="1"/>
  <c r="AE170" i="1" s="1"/>
  <c r="AE147" i="1"/>
  <c r="AE171" i="1" s="1"/>
  <c r="AE173" i="1" s="1"/>
  <c r="AE144" i="1"/>
  <c r="AE168" i="1" s="1"/>
  <c r="AE172" i="1" l="1"/>
  <c r="AC131" i="1"/>
  <c r="AC143" i="1"/>
  <c r="AB143" i="1"/>
  <c r="AB131" i="1"/>
  <c r="AB142" i="1"/>
  <c r="AB119" i="1"/>
  <c r="AA23" i="1"/>
  <c r="AA103" i="1"/>
  <c r="AA108" i="1" s="1"/>
  <c r="AD146" i="1"/>
  <c r="AD170" i="1" s="1"/>
  <c r="AD145" i="1"/>
  <c r="AD169" i="1" s="1"/>
  <c r="AD144" i="1"/>
  <c r="AD168" i="1" s="1"/>
  <c r="AD147" i="1"/>
  <c r="AD171" i="1" s="1"/>
  <c r="AD173" i="1" s="1"/>
  <c r="AD172" i="1" l="1"/>
  <c r="AA143" i="1"/>
  <c r="AA131" i="1"/>
  <c r="AA142" i="1"/>
  <c r="Z23" i="1"/>
  <c r="Z103" i="1"/>
  <c r="Z108" i="1" s="1"/>
  <c r="AA119" i="1"/>
  <c r="AB146" i="1"/>
  <c r="AB170" i="1" s="1"/>
  <c r="AB145" i="1"/>
  <c r="AB169" i="1" s="1"/>
  <c r="AB147" i="1"/>
  <c r="AB171" i="1" s="1"/>
  <c r="AB173" i="1" s="1"/>
  <c r="AB144" i="1"/>
  <c r="AB168" i="1" s="1"/>
  <c r="AC147" i="1"/>
  <c r="AC171" i="1" s="1"/>
  <c r="AC146" i="1"/>
  <c r="AC170" i="1" s="1"/>
  <c r="AC145" i="1"/>
  <c r="AC169" i="1" s="1"/>
  <c r="AC172" i="1" s="1"/>
  <c r="AC144" i="1"/>
  <c r="AC168" i="1" s="1"/>
  <c r="AC173" i="1" l="1"/>
  <c r="AB172" i="1"/>
  <c r="Z143" i="1"/>
  <c r="Z131" i="1"/>
  <c r="Z142" i="1"/>
  <c r="Y23" i="1"/>
  <c r="Y103" i="1"/>
  <c r="Y108" i="1" s="1"/>
  <c r="Z119" i="1"/>
  <c r="AA146" i="1"/>
  <c r="AA170" i="1" s="1"/>
  <c r="AA145" i="1"/>
  <c r="AA169" i="1" s="1"/>
  <c r="AA147" i="1"/>
  <c r="AA171" i="1" s="1"/>
  <c r="AA173" i="1" s="1"/>
  <c r="AA144" i="1"/>
  <c r="AA168" i="1" s="1"/>
  <c r="AA172" i="1" l="1"/>
  <c r="Y143" i="1"/>
  <c r="Y131" i="1"/>
  <c r="X23" i="1"/>
  <c r="Y119" i="1"/>
  <c r="Y142" i="1"/>
  <c r="X103" i="1"/>
  <c r="X108" i="1" s="1"/>
  <c r="Z146" i="1"/>
  <c r="Z170" i="1" s="1"/>
  <c r="Z144" i="1"/>
  <c r="Z168" i="1" s="1"/>
  <c r="Z147" i="1"/>
  <c r="Z171" i="1" s="1"/>
  <c r="Z173" i="1" s="1"/>
  <c r="Z145" i="1"/>
  <c r="Z169" i="1" s="1"/>
  <c r="Z172" i="1" s="1"/>
  <c r="X131" i="1" l="1"/>
  <c r="X143" i="1"/>
  <c r="X142" i="1"/>
  <c r="X119" i="1"/>
  <c r="W23" i="1"/>
  <c r="W103" i="1"/>
  <c r="W108" i="1" s="1"/>
  <c r="Y145" i="1"/>
  <c r="Y169" i="1" s="1"/>
  <c r="Y147" i="1"/>
  <c r="Y171" i="1" s="1"/>
  <c r="Y144" i="1"/>
  <c r="Y168" i="1" s="1"/>
  <c r="Y146" i="1"/>
  <c r="Y170" i="1" s="1"/>
  <c r="Y173" i="1" l="1"/>
  <c r="Y172" i="1"/>
  <c r="W131" i="1"/>
  <c r="W143" i="1"/>
  <c r="W142" i="1"/>
  <c r="W119" i="1"/>
  <c r="V23" i="1"/>
  <c r="X145" i="1"/>
  <c r="X169" i="1" s="1"/>
  <c r="X144" i="1"/>
  <c r="X168" i="1" s="1"/>
  <c r="X146" i="1"/>
  <c r="X170" i="1" s="1"/>
  <c r="X147" i="1"/>
  <c r="X171" i="1" s="1"/>
  <c r="X173" i="1" s="1"/>
  <c r="X172" i="1" l="1"/>
  <c r="V119" i="1"/>
  <c r="U23" i="1"/>
  <c r="V142" i="1"/>
  <c r="V103" i="1"/>
  <c r="V108" i="1" s="1"/>
  <c r="W144" i="1"/>
  <c r="W168" i="1" s="1"/>
  <c r="W147" i="1"/>
  <c r="W171" i="1" s="1"/>
  <c r="W145" i="1"/>
  <c r="W169" i="1" s="1"/>
  <c r="W172" i="1" s="1"/>
  <c r="W146" i="1"/>
  <c r="W170" i="1" s="1"/>
  <c r="W173" i="1" l="1"/>
  <c r="V131" i="1"/>
  <c r="V143" i="1"/>
  <c r="U142" i="1"/>
  <c r="U119" i="1"/>
  <c r="T23" i="1"/>
  <c r="U103" i="1"/>
  <c r="U108" i="1" s="1"/>
  <c r="U143" i="1" l="1"/>
  <c r="U131" i="1"/>
  <c r="T119" i="1"/>
  <c r="S23" i="1"/>
  <c r="T142" i="1"/>
  <c r="T103" i="1"/>
  <c r="T108" i="1" s="1"/>
  <c r="V145" i="1"/>
  <c r="V169" i="1" s="1"/>
  <c r="V147" i="1"/>
  <c r="V171" i="1" s="1"/>
  <c r="V144" i="1"/>
  <c r="V168" i="1" s="1"/>
  <c r="V146" i="1"/>
  <c r="V170" i="1" s="1"/>
  <c r="V173" i="1" l="1"/>
  <c r="V172" i="1"/>
  <c r="T131" i="1"/>
  <c r="T143" i="1"/>
  <c r="S119" i="1"/>
  <c r="S142" i="1"/>
  <c r="R23" i="1"/>
  <c r="S103" i="1"/>
  <c r="S108" i="1" s="1"/>
  <c r="U146" i="1"/>
  <c r="U170" i="1" s="1"/>
  <c r="U144" i="1"/>
  <c r="U168" i="1" s="1"/>
  <c r="U147" i="1"/>
  <c r="U171" i="1" s="1"/>
  <c r="U173" i="1" s="1"/>
  <c r="U145" i="1"/>
  <c r="U169" i="1" s="1"/>
  <c r="U172" i="1" s="1"/>
  <c r="S131" i="1" l="1"/>
  <c r="S143" i="1"/>
  <c r="R120" i="1"/>
  <c r="R119" i="1"/>
  <c r="Q23" i="1"/>
  <c r="R103" i="1"/>
  <c r="R108" i="1" s="1"/>
  <c r="T144" i="1"/>
  <c r="T168" i="1" s="1"/>
  <c r="T146" i="1"/>
  <c r="T170" i="1" s="1"/>
  <c r="T147" i="1"/>
  <c r="T171" i="1" s="1"/>
  <c r="T173" i="1" s="1"/>
  <c r="T145" i="1"/>
  <c r="T169" i="1" s="1"/>
  <c r="T172" i="1" s="1"/>
  <c r="R131" i="1" l="1"/>
  <c r="R143" i="1"/>
  <c r="Q120" i="1"/>
  <c r="Q119" i="1"/>
  <c r="P23" i="1"/>
  <c r="Q103" i="1"/>
  <c r="Q108" i="1" s="1"/>
  <c r="S147" i="1"/>
  <c r="S171" i="1" s="1"/>
  <c r="S146" i="1"/>
  <c r="S170" i="1" s="1"/>
  <c r="S145" i="1"/>
  <c r="S169" i="1" s="1"/>
  <c r="S144" i="1"/>
  <c r="S168" i="1" s="1"/>
  <c r="S172" i="1" l="1"/>
  <c r="S173" i="1"/>
  <c r="Q131" i="1"/>
  <c r="Q143" i="1"/>
  <c r="P119" i="1"/>
  <c r="P120" i="1"/>
  <c r="O23" i="1"/>
  <c r="P103" i="1"/>
  <c r="P108" i="1" s="1"/>
  <c r="R144" i="1"/>
  <c r="R168" i="1" s="1"/>
  <c r="R147" i="1"/>
  <c r="R171" i="1" s="1"/>
  <c r="R145" i="1"/>
  <c r="R169" i="1" s="1"/>
  <c r="R146" i="1"/>
  <c r="R170" i="1" s="1"/>
  <c r="R172" i="1" l="1"/>
  <c r="R173" i="1"/>
  <c r="P131" i="1"/>
  <c r="P143" i="1"/>
  <c r="O120" i="1"/>
  <c r="O119" i="1"/>
  <c r="N23" i="1"/>
  <c r="O103" i="1"/>
  <c r="O108" i="1" s="1"/>
  <c r="Q146" i="1"/>
  <c r="Q170" i="1" s="1"/>
  <c r="Q144" i="1"/>
  <c r="Q168" i="1" s="1"/>
  <c r="Q147" i="1"/>
  <c r="Q171" i="1" s="1"/>
  <c r="Q145" i="1"/>
  <c r="Q169" i="1" s="1"/>
  <c r="Q172" i="1" l="1"/>
  <c r="Q173" i="1"/>
  <c r="O131" i="1"/>
  <c r="O143" i="1"/>
  <c r="N119" i="1"/>
  <c r="M23" i="1"/>
  <c r="N120" i="1"/>
  <c r="M103" i="1"/>
  <c r="M108" i="1" s="1"/>
  <c r="N103" i="1"/>
  <c r="N108" i="1" s="1"/>
  <c r="P146" i="1"/>
  <c r="P170" i="1" s="1"/>
  <c r="P145" i="1"/>
  <c r="P169" i="1" s="1"/>
  <c r="P172" i="1" s="1"/>
  <c r="P144" i="1"/>
  <c r="P168" i="1" s="1"/>
  <c r="P147" i="1"/>
  <c r="P171" i="1" s="1"/>
  <c r="P173" i="1" s="1"/>
  <c r="N143" i="1" l="1"/>
  <c r="N131" i="1"/>
  <c r="M131" i="1"/>
  <c r="M143" i="1"/>
  <c r="M120" i="1"/>
  <c r="L23" i="1"/>
  <c r="M119" i="1"/>
  <c r="L103" i="1"/>
  <c r="L108" i="1" s="1"/>
  <c r="O145" i="1"/>
  <c r="O169" i="1" s="1"/>
  <c r="O144" i="1"/>
  <c r="O168" i="1" s="1"/>
  <c r="O147" i="1"/>
  <c r="O171" i="1" s="1"/>
  <c r="O146" i="1"/>
  <c r="O170" i="1" s="1"/>
  <c r="O173" i="1" l="1"/>
  <c r="O172" i="1"/>
  <c r="L143" i="1"/>
  <c r="L131" i="1"/>
  <c r="L120" i="1"/>
  <c r="L119" i="1"/>
  <c r="K23" i="1"/>
  <c r="K103" i="1"/>
  <c r="K108" i="1" s="1"/>
  <c r="M144" i="1"/>
  <c r="M168" i="1" s="1"/>
  <c r="M147" i="1"/>
  <c r="M171" i="1" s="1"/>
  <c r="M145" i="1"/>
  <c r="M169" i="1" s="1"/>
  <c r="M146" i="1"/>
  <c r="M170" i="1" s="1"/>
  <c r="N146" i="1"/>
  <c r="N170" i="1" s="1"/>
  <c r="N147" i="1"/>
  <c r="N171" i="1" s="1"/>
  <c r="N173" i="1" s="1"/>
  <c r="N145" i="1"/>
  <c r="N169" i="1" s="1"/>
  <c r="N144" i="1"/>
  <c r="N168" i="1" s="1"/>
  <c r="N172" i="1" l="1"/>
  <c r="M172" i="1"/>
  <c r="M173" i="1"/>
  <c r="K143" i="1"/>
  <c r="K131" i="1"/>
  <c r="J23" i="1"/>
  <c r="K119" i="1"/>
  <c r="K120" i="1"/>
  <c r="J103" i="1"/>
  <c r="J108" i="1" s="1"/>
  <c r="L144" i="1"/>
  <c r="L168" i="1" s="1"/>
  <c r="L146" i="1"/>
  <c r="L170" i="1" s="1"/>
  <c r="L147" i="1"/>
  <c r="L171" i="1" s="1"/>
  <c r="L173" i="1" s="1"/>
  <c r="L145" i="1"/>
  <c r="L169" i="1" s="1"/>
  <c r="L172" i="1" s="1"/>
  <c r="J143" i="1" l="1"/>
  <c r="J131" i="1"/>
  <c r="J120" i="1"/>
  <c r="J119" i="1"/>
  <c r="I103" i="1"/>
  <c r="K145" i="1"/>
  <c r="K169" i="1" s="1"/>
  <c r="K144" i="1"/>
  <c r="K168" i="1" s="1"/>
  <c r="K147" i="1"/>
  <c r="K171" i="1" s="1"/>
  <c r="K146" i="1"/>
  <c r="K170" i="1" s="1"/>
  <c r="K173" i="1" l="1"/>
  <c r="K172" i="1"/>
  <c r="I108" i="1"/>
  <c r="J147" i="1"/>
  <c r="J171" i="1" s="1"/>
  <c r="J144" i="1"/>
  <c r="J168" i="1" s="1"/>
  <c r="J146" i="1"/>
  <c r="J170" i="1" s="1"/>
  <c r="J145" i="1"/>
  <c r="J169" i="1" s="1"/>
  <c r="J172" i="1" s="1"/>
  <c r="J173" i="1" l="1"/>
  <c r="I143" i="1"/>
  <c r="I150" i="1" s="1"/>
  <c r="J150" i="1" s="1"/>
  <c r="K150" i="1" s="1"/>
  <c r="L150" i="1" s="1"/>
  <c r="M150" i="1" s="1"/>
  <c r="N150" i="1" s="1"/>
  <c r="O150" i="1" s="1"/>
  <c r="P150" i="1" s="1"/>
  <c r="Q150" i="1" s="1"/>
  <c r="R150" i="1" s="1"/>
  <c r="S150" i="1" s="1"/>
  <c r="T150" i="1" s="1"/>
  <c r="U150" i="1" s="1"/>
  <c r="V150" i="1" s="1"/>
  <c r="W150" i="1" s="1"/>
  <c r="X150" i="1" s="1"/>
  <c r="Y150" i="1" s="1"/>
  <c r="Z150" i="1" s="1"/>
  <c r="AA150" i="1" s="1"/>
  <c r="AB150" i="1" s="1"/>
  <c r="AC150" i="1" s="1"/>
  <c r="AD150" i="1" s="1"/>
  <c r="AE150" i="1" s="1"/>
  <c r="AF150" i="1" s="1"/>
  <c r="AG150" i="1" s="1"/>
  <c r="AH150" i="1" s="1"/>
  <c r="AI150" i="1" s="1"/>
  <c r="AJ150" i="1" s="1"/>
  <c r="AK150" i="1" s="1"/>
  <c r="AL150" i="1" s="1"/>
  <c r="AM150" i="1" s="1"/>
  <c r="AN150" i="1" s="1"/>
  <c r="AO150" i="1" s="1"/>
  <c r="AP150" i="1" s="1"/>
  <c r="AQ150" i="1" s="1"/>
  <c r="AR150" i="1" s="1"/>
  <c r="AS150" i="1" s="1"/>
  <c r="AT150" i="1" s="1"/>
  <c r="AU150" i="1" s="1"/>
  <c r="AV150" i="1" s="1"/>
  <c r="AW150" i="1" s="1"/>
  <c r="AX150" i="1" s="1"/>
  <c r="AY150" i="1" s="1"/>
  <c r="AZ150" i="1" s="1"/>
  <c r="BA150" i="1" s="1"/>
  <c r="BB150" i="1" s="1"/>
  <c r="BC150" i="1" s="1"/>
  <c r="BD150" i="1" s="1"/>
  <c r="BE150" i="1" s="1"/>
  <c r="BF150" i="1" s="1"/>
  <c r="I131" i="1"/>
  <c r="I147" i="1" l="1"/>
  <c r="I144" i="1"/>
  <c r="I145" i="1"/>
  <c r="I146" i="1"/>
  <c r="I170" i="1" l="1"/>
  <c r="I153" i="1"/>
  <c r="I169" i="1"/>
  <c r="I152" i="1"/>
  <c r="I168" i="1"/>
  <c r="I151" i="1"/>
  <c r="I171" i="1"/>
  <c r="I173" i="1" s="1"/>
  <c r="I154" i="1"/>
  <c r="J154" i="1" l="1"/>
  <c r="I164" i="1"/>
  <c r="J151" i="1"/>
  <c r="I161" i="1"/>
  <c r="I162" i="1"/>
  <c r="J152" i="1"/>
  <c r="I172" i="1"/>
  <c r="I163" i="1"/>
  <c r="J153" i="1"/>
  <c r="J163" i="1" l="1"/>
  <c r="J178" i="1" s="1"/>
  <c r="K153" i="1"/>
  <c r="J162" i="1"/>
  <c r="K152" i="1"/>
  <c r="I165" i="1"/>
  <c r="J161" i="1"/>
  <c r="J176" i="1" s="1"/>
  <c r="K151" i="1"/>
  <c r="I166" i="1"/>
  <c r="K154" i="1"/>
  <c r="J164" i="1"/>
  <c r="J179" i="1" l="1"/>
  <c r="J166" i="1"/>
  <c r="J181" i="1" s="1"/>
  <c r="L154" i="1"/>
  <c r="K164" i="1"/>
  <c r="L151" i="1"/>
  <c r="K161" i="1"/>
  <c r="K176" i="1" s="1"/>
  <c r="L152" i="1"/>
  <c r="K162" i="1"/>
  <c r="J165" i="1"/>
  <c r="J180" i="1" s="1"/>
  <c r="J177" i="1"/>
  <c r="L153" i="1"/>
  <c r="K163" i="1"/>
  <c r="K178" i="1" s="1"/>
  <c r="L163" i="1" l="1"/>
  <c r="L178" i="1" s="1"/>
  <c r="M153" i="1"/>
  <c r="K177" i="1"/>
  <c r="K165" i="1"/>
  <c r="K180" i="1" s="1"/>
  <c r="L162" i="1"/>
  <c r="M152" i="1"/>
  <c r="L161" i="1"/>
  <c r="L176" i="1" s="1"/>
  <c r="M151" i="1"/>
  <c r="K179" i="1"/>
  <c r="K166" i="1"/>
  <c r="K181" i="1" s="1"/>
  <c r="L164" i="1"/>
  <c r="M154" i="1"/>
  <c r="N154" i="1" l="1"/>
  <c r="M164" i="1"/>
  <c r="L179" i="1"/>
  <c r="L166" i="1"/>
  <c r="L181" i="1" s="1"/>
  <c r="M161" i="1"/>
  <c r="M176" i="1" s="1"/>
  <c r="N151" i="1"/>
  <c r="M162" i="1"/>
  <c r="N152" i="1"/>
  <c r="L165" i="1"/>
  <c r="L180" i="1" s="1"/>
  <c r="L177" i="1"/>
  <c r="M163" i="1"/>
  <c r="M178" i="1" s="1"/>
  <c r="N153" i="1"/>
  <c r="O153" i="1" l="1"/>
  <c r="N163" i="1"/>
  <c r="N178" i="1" s="1"/>
  <c r="N162" i="1"/>
  <c r="O152" i="1"/>
  <c r="M177" i="1"/>
  <c r="M165" i="1"/>
  <c r="M180" i="1" s="1"/>
  <c r="N161" i="1"/>
  <c r="N176" i="1" s="1"/>
  <c r="O151" i="1"/>
  <c r="M179" i="1"/>
  <c r="M166" i="1"/>
  <c r="M181" i="1" s="1"/>
  <c r="O154" i="1"/>
  <c r="N164" i="1"/>
  <c r="N179" i="1" l="1"/>
  <c r="N166" i="1"/>
  <c r="N181" i="1" s="1"/>
  <c r="P154" i="1"/>
  <c r="O164" i="1"/>
  <c r="P151" i="1"/>
  <c r="O161" i="1"/>
  <c r="O176" i="1" s="1"/>
  <c r="P152" i="1"/>
  <c r="O162" i="1"/>
  <c r="N177" i="1"/>
  <c r="N165" i="1"/>
  <c r="N180" i="1" s="1"/>
  <c r="O163" i="1"/>
  <c r="O178" i="1" s="1"/>
  <c r="P153" i="1"/>
  <c r="P163" i="1" l="1"/>
  <c r="P178" i="1" s="1"/>
  <c r="Q153" i="1"/>
  <c r="O177" i="1"/>
  <c r="O165" i="1"/>
  <c r="O180" i="1" s="1"/>
  <c r="P162" i="1"/>
  <c r="Q152" i="1"/>
  <c r="P161" i="1"/>
  <c r="P176" i="1" s="1"/>
  <c r="Q151" i="1"/>
  <c r="O179" i="1"/>
  <c r="O166" i="1"/>
  <c r="O181" i="1" s="1"/>
  <c r="Q154" i="1"/>
  <c r="P164" i="1"/>
  <c r="P179" i="1" l="1"/>
  <c r="P166" i="1"/>
  <c r="P181" i="1" s="1"/>
  <c r="Q164" i="1"/>
  <c r="R154" i="1"/>
  <c r="Q161" i="1"/>
  <c r="Q176" i="1" s="1"/>
  <c r="R151" i="1"/>
  <c r="R152" i="1"/>
  <c r="Q162" i="1"/>
  <c r="P165" i="1"/>
  <c r="P180" i="1" s="1"/>
  <c r="P177" i="1"/>
  <c r="R153" i="1"/>
  <c r="Q163" i="1"/>
  <c r="Q178" i="1" s="1"/>
  <c r="S153" i="1" l="1"/>
  <c r="R163" i="1"/>
  <c r="R178" i="1" s="1"/>
  <c r="Q177" i="1"/>
  <c r="Q165" i="1"/>
  <c r="Q180" i="1" s="1"/>
  <c r="S152" i="1"/>
  <c r="R162" i="1"/>
  <c r="R161" i="1"/>
  <c r="R176" i="1" s="1"/>
  <c r="S151" i="1"/>
  <c r="R164" i="1"/>
  <c r="S154" i="1"/>
  <c r="Q179" i="1"/>
  <c r="Q166" i="1"/>
  <c r="Q181" i="1" s="1"/>
  <c r="S164" i="1" l="1"/>
  <c r="T154" i="1"/>
  <c r="R179" i="1"/>
  <c r="R166" i="1"/>
  <c r="R181" i="1" s="1"/>
  <c r="S161" i="1"/>
  <c r="T151" i="1"/>
  <c r="R177" i="1"/>
  <c r="R165" i="1"/>
  <c r="R180" i="1" s="1"/>
  <c r="S162" i="1"/>
  <c r="T152" i="1"/>
  <c r="T153" i="1"/>
  <c r="S163" i="1"/>
  <c r="S178" i="1" l="1"/>
  <c r="S139" i="1"/>
  <c r="T163" i="1"/>
  <c r="U153" i="1"/>
  <c r="U152" i="1"/>
  <c r="T162" i="1"/>
  <c r="S177" i="1"/>
  <c r="S165" i="1"/>
  <c r="S180" i="1" s="1"/>
  <c r="T161" i="1"/>
  <c r="U151" i="1"/>
  <c r="S176" i="1"/>
  <c r="S140" i="1"/>
  <c r="T164" i="1"/>
  <c r="U154" i="1"/>
  <c r="S179" i="1"/>
  <c r="S166" i="1"/>
  <c r="S181" i="1" s="1"/>
  <c r="U164" i="1" l="1"/>
  <c r="V154" i="1"/>
  <c r="T166" i="1"/>
  <c r="T181" i="1" s="1"/>
  <c r="T179" i="1"/>
  <c r="U161" i="1"/>
  <c r="V151" i="1"/>
  <c r="T176" i="1"/>
  <c r="T140" i="1"/>
  <c r="T177" i="1"/>
  <c r="T165" i="1"/>
  <c r="T180" i="1" s="1"/>
  <c r="V152" i="1"/>
  <c r="U162" i="1"/>
  <c r="U163" i="1"/>
  <c r="V153" i="1"/>
  <c r="T178" i="1"/>
  <c r="T139" i="1"/>
  <c r="V163" i="1" l="1"/>
  <c r="W153" i="1"/>
  <c r="U178" i="1"/>
  <c r="U139" i="1"/>
  <c r="U177" i="1"/>
  <c r="U165" i="1"/>
  <c r="U180" i="1" s="1"/>
  <c r="W152" i="1"/>
  <c r="V162" i="1"/>
  <c r="W151" i="1"/>
  <c r="V161" i="1"/>
  <c r="U176" i="1"/>
  <c r="U140" i="1"/>
  <c r="V164" i="1"/>
  <c r="W154" i="1"/>
  <c r="U179" i="1"/>
  <c r="U166" i="1"/>
  <c r="U181" i="1" s="1"/>
  <c r="W164" i="1" l="1"/>
  <c r="X154" i="1"/>
  <c r="V166" i="1"/>
  <c r="V181" i="1" s="1"/>
  <c r="V179" i="1"/>
  <c r="V140" i="1"/>
  <c r="V176" i="1"/>
  <c r="X151" i="1"/>
  <c r="W161" i="1"/>
  <c r="V177" i="1"/>
  <c r="V165" i="1"/>
  <c r="V180" i="1" s="1"/>
  <c r="W162" i="1"/>
  <c r="X152" i="1"/>
  <c r="W163" i="1"/>
  <c r="X153" i="1"/>
  <c r="V178" i="1"/>
  <c r="V139" i="1"/>
  <c r="Y153" i="1" l="1"/>
  <c r="X163" i="1"/>
  <c r="W178" i="1"/>
  <c r="W139" i="1"/>
  <c r="X162" i="1"/>
  <c r="Y152" i="1"/>
  <c r="W177" i="1"/>
  <c r="W165" i="1"/>
  <c r="W180" i="1" s="1"/>
  <c r="W176" i="1"/>
  <c r="W140" i="1"/>
  <c r="Y151" i="1"/>
  <c r="X161" i="1"/>
  <c r="Y154" i="1"/>
  <c r="X164" i="1"/>
  <c r="W166" i="1"/>
  <c r="W181" i="1" s="1"/>
  <c r="W179" i="1"/>
  <c r="X179" i="1" l="1"/>
  <c r="X166" i="1"/>
  <c r="X181" i="1" s="1"/>
  <c r="X176" i="1"/>
  <c r="X140" i="1"/>
  <c r="Z154" i="1"/>
  <c r="Y164" i="1"/>
  <c r="Z151" i="1"/>
  <c r="Y161" i="1"/>
  <c r="Y162" i="1"/>
  <c r="Z152" i="1"/>
  <c r="X165" i="1"/>
  <c r="X180" i="1" s="1"/>
  <c r="X177" i="1"/>
  <c r="X178" i="1"/>
  <c r="X139" i="1"/>
  <c r="Y163" i="1"/>
  <c r="Z153" i="1"/>
  <c r="Z163" i="1" l="1"/>
  <c r="AA153" i="1"/>
  <c r="Z162" i="1"/>
  <c r="AA152" i="1"/>
  <c r="Y177" i="1"/>
  <c r="Y165" i="1"/>
  <c r="Y180" i="1" s="1"/>
  <c r="Y140" i="1"/>
  <c r="Y176" i="1"/>
  <c r="AA151" i="1"/>
  <c r="Z161" i="1"/>
  <c r="Y166" i="1"/>
  <c r="Y181" i="1" s="1"/>
  <c r="Y179" i="1"/>
  <c r="Y178" i="1"/>
  <c r="Y139" i="1"/>
  <c r="AA154" i="1"/>
  <c r="Z164" i="1"/>
  <c r="Z166" i="1" l="1"/>
  <c r="Z181" i="1" s="1"/>
  <c r="Z179" i="1"/>
  <c r="AB154" i="1"/>
  <c r="AA164" i="1"/>
  <c r="Z140" i="1"/>
  <c r="Z176" i="1"/>
  <c r="AB151" i="1"/>
  <c r="AA161" i="1"/>
  <c r="AA162" i="1"/>
  <c r="AB152" i="1"/>
  <c r="Z177" i="1"/>
  <c r="Z165" i="1"/>
  <c r="Z180" i="1" s="1"/>
  <c r="AA163" i="1"/>
  <c r="AB153" i="1"/>
  <c r="Z178" i="1"/>
  <c r="Z139" i="1"/>
  <c r="AB163" i="1" l="1"/>
  <c r="AC153" i="1"/>
  <c r="AA178" i="1"/>
  <c r="AA139" i="1"/>
  <c r="AB162" i="1"/>
  <c r="AC152" i="1"/>
  <c r="AA165" i="1"/>
  <c r="AA180" i="1" s="1"/>
  <c r="AA177" i="1"/>
  <c r="AA176" i="1"/>
  <c r="AA140" i="1"/>
  <c r="AB161" i="1"/>
  <c r="AC151" i="1"/>
  <c r="AA179" i="1"/>
  <c r="AA166" i="1"/>
  <c r="AA181" i="1" s="1"/>
  <c r="AC154" i="1"/>
  <c r="AB164" i="1"/>
  <c r="AB179" i="1" l="1"/>
  <c r="AB166" i="1"/>
  <c r="AB181" i="1" s="1"/>
  <c r="AC161" i="1"/>
  <c r="AD151" i="1"/>
  <c r="AB140" i="1"/>
  <c r="AB176" i="1"/>
  <c r="AD154" i="1"/>
  <c r="AC164" i="1"/>
  <c r="AC162" i="1"/>
  <c r="AD152" i="1"/>
  <c r="AB165" i="1"/>
  <c r="AB180" i="1" s="1"/>
  <c r="AB177" i="1"/>
  <c r="AC163" i="1"/>
  <c r="AD153" i="1"/>
  <c r="AB178" i="1"/>
  <c r="AB139" i="1"/>
  <c r="AE153" i="1" l="1"/>
  <c r="AD163" i="1"/>
  <c r="AC178" i="1"/>
  <c r="AC139" i="1"/>
  <c r="AD162" i="1"/>
  <c r="AE152" i="1"/>
  <c r="AC177" i="1"/>
  <c r="AC165" i="1"/>
  <c r="AC180" i="1" s="1"/>
  <c r="AC179" i="1"/>
  <c r="AC166" i="1"/>
  <c r="AC181" i="1" s="1"/>
  <c r="AE154" i="1"/>
  <c r="AD164" i="1"/>
  <c r="AD161" i="1"/>
  <c r="AE151" i="1"/>
  <c r="AC140" i="1"/>
  <c r="AC176" i="1"/>
  <c r="AF151" i="1" l="1"/>
  <c r="AE161" i="1"/>
  <c r="AD176" i="1"/>
  <c r="AD140" i="1"/>
  <c r="AD166" i="1"/>
  <c r="AD181" i="1" s="1"/>
  <c r="AD179" i="1"/>
  <c r="AF154" i="1"/>
  <c r="AE164" i="1"/>
  <c r="AE162" i="1"/>
  <c r="AF152" i="1"/>
  <c r="AD177" i="1"/>
  <c r="AD165" i="1"/>
  <c r="AD180" i="1" s="1"/>
  <c r="AD178" i="1"/>
  <c r="AD139" i="1"/>
  <c r="AE163" i="1"/>
  <c r="AF153" i="1"/>
  <c r="AG153" i="1" l="1"/>
  <c r="AF163" i="1"/>
  <c r="AG152" i="1"/>
  <c r="AF162" i="1"/>
  <c r="AE177" i="1"/>
  <c r="AE165" i="1"/>
  <c r="AE180" i="1" s="1"/>
  <c r="AE166" i="1"/>
  <c r="AE181" i="1" s="1"/>
  <c r="AE179" i="1"/>
  <c r="AG154" i="1"/>
  <c r="AF164" i="1"/>
  <c r="AE178" i="1"/>
  <c r="AE139" i="1"/>
  <c r="AE176" i="1"/>
  <c r="AE140" i="1"/>
  <c r="AF161" i="1"/>
  <c r="AG151" i="1"/>
  <c r="AF176" i="1" l="1"/>
  <c r="AF140" i="1"/>
  <c r="AG161" i="1"/>
  <c r="AH151" i="1"/>
  <c r="AF179" i="1"/>
  <c r="AF166" i="1"/>
  <c r="AF181" i="1" s="1"/>
  <c r="AG164" i="1"/>
  <c r="AH154" i="1"/>
  <c r="AF165" i="1"/>
  <c r="AF180" i="1" s="1"/>
  <c r="AF177" i="1"/>
  <c r="AG162" i="1"/>
  <c r="AH152" i="1"/>
  <c r="AF178" i="1"/>
  <c r="AF139" i="1"/>
  <c r="AH153" i="1"/>
  <c r="AG163" i="1"/>
  <c r="AI153" i="1" l="1"/>
  <c r="AH163" i="1"/>
  <c r="AG178" i="1"/>
  <c r="AG139" i="1"/>
  <c r="AH162" i="1"/>
  <c r="AI152" i="1"/>
  <c r="AG165" i="1"/>
  <c r="AG180" i="1" s="1"/>
  <c r="AG177" i="1"/>
  <c r="AH164" i="1"/>
  <c r="AI154" i="1"/>
  <c r="AG179" i="1"/>
  <c r="AG166" i="1"/>
  <c r="AG181" i="1" s="1"/>
  <c r="AI151" i="1"/>
  <c r="AH161" i="1"/>
  <c r="AG176" i="1"/>
  <c r="AG140" i="1"/>
  <c r="AH140" i="1" l="1"/>
  <c r="AH176" i="1"/>
  <c r="AI161" i="1"/>
  <c r="AJ151" i="1"/>
  <c r="AI164" i="1"/>
  <c r="AJ154" i="1"/>
  <c r="AH179" i="1"/>
  <c r="AH166" i="1"/>
  <c r="AH181" i="1" s="1"/>
  <c r="AI162" i="1"/>
  <c r="AJ152" i="1"/>
  <c r="AH177" i="1"/>
  <c r="AH165" i="1"/>
  <c r="AH180" i="1" s="1"/>
  <c r="AH178" i="1"/>
  <c r="AH139" i="1"/>
  <c r="AJ153" i="1"/>
  <c r="AI163" i="1"/>
  <c r="AJ163" i="1" l="1"/>
  <c r="AK153" i="1"/>
  <c r="AI178" i="1"/>
  <c r="AI139" i="1"/>
  <c r="AK152" i="1"/>
  <c r="AJ162" i="1"/>
  <c r="AI177" i="1"/>
  <c r="AI165" i="1"/>
  <c r="AI180" i="1" s="1"/>
  <c r="AK154" i="1"/>
  <c r="AJ164" i="1"/>
  <c r="AI179" i="1"/>
  <c r="AI166" i="1"/>
  <c r="AI181" i="1" s="1"/>
  <c r="AJ161" i="1"/>
  <c r="AK151" i="1"/>
  <c r="AI176" i="1"/>
  <c r="AI140" i="1"/>
  <c r="AK161" i="1" l="1"/>
  <c r="AL151" i="1"/>
  <c r="AJ176" i="1"/>
  <c r="AJ140" i="1"/>
  <c r="AJ166" i="1"/>
  <c r="AJ181" i="1" s="1"/>
  <c r="AJ179" i="1"/>
  <c r="AK164" i="1"/>
  <c r="AL154" i="1"/>
  <c r="AJ177" i="1"/>
  <c r="AJ165" i="1"/>
  <c r="AJ180" i="1" s="1"/>
  <c r="AL152" i="1"/>
  <c r="AK162" i="1"/>
  <c r="AK163" i="1"/>
  <c r="AL153" i="1"/>
  <c r="AJ178" i="1"/>
  <c r="AJ139" i="1"/>
  <c r="AL163" i="1" l="1"/>
  <c r="AM153" i="1"/>
  <c r="AK178" i="1"/>
  <c r="AK139" i="1"/>
  <c r="AK177" i="1"/>
  <c r="AK165" i="1"/>
  <c r="AK180" i="1" s="1"/>
  <c r="AM152" i="1"/>
  <c r="AL162" i="1"/>
  <c r="AL164" i="1"/>
  <c r="AM154" i="1"/>
  <c r="AK179" i="1"/>
  <c r="AK166" i="1"/>
  <c r="AK181" i="1" s="1"/>
  <c r="AL161" i="1"/>
  <c r="AM151" i="1"/>
  <c r="AK176" i="1"/>
  <c r="AK140" i="1"/>
  <c r="AN151" i="1" l="1"/>
  <c r="AM161" i="1"/>
  <c r="AL140" i="1"/>
  <c r="AL176" i="1"/>
  <c r="AM164" i="1"/>
  <c r="AN154" i="1"/>
  <c r="AL166" i="1"/>
  <c r="AL181" i="1" s="1"/>
  <c r="AL179" i="1"/>
  <c r="AL177" i="1"/>
  <c r="AL165" i="1"/>
  <c r="AL180" i="1" s="1"/>
  <c r="AN152" i="1"/>
  <c r="AM162" i="1"/>
  <c r="AM163" i="1"/>
  <c r="AN153" i="1"/>
  <c r="AL178" i="1"/>
  <c r="AL139" i="1"/>
  <c r="AO153" i="1" l="1"/>
  <c r="AN163" i="1"/>
  <c r="AM178" i="1"/>
  <c r="AM139" i="1"/>
  <c r="AM165" i="1"/>
  <c r="AM180" i="1" s="1"/>
  <c r="AM177" i="1"/>
  <c r="AN162" i="1"/>
  <c r="AO152" i="1"/>
  <c r="AN164" i="1"/>
  <c r="AO154" i="1"/>
  <c r="AM166" i="1"/>
  <c r="AM181" i="1" s="1"/>
  <c r="AM179" i="1"/>
  <c r="AM140" i="1"/>
  <c r="AM176" i="1"/>
  <c r="AO151" i="1"/>
  <c r="AN161" i="1"/>
  <c r="AP151" i="1" l="1"/>
  <c r="AO161" i="1"/>
  <c r="AN140" i="1"/>
  <c r="AN176" i="1"/>
  <c r="AP154" i="1"/>
  <c r="AO164" i="1"/>
  <c r="AO162" i="1"/>
  <c r="AP152" i="1"/>
  <c r="AN179" i="1"/>
  <c r="AN166" i="1"/>
  <c r="AN181" i="1" s="1"/>
  <c r="AN165" i="1"/>
  <c r="AN180" i="1" s="1"/>
  <c r="AN177" i="1"/>
  <c r="AN178" i="1"/>
  <c r="AN139" i="1"/>
  <c r="AP153" i="1"/>
  <c r="AO163" i="1"/>
  <c r="AP163" i="1" l="1"/>
  <c r="AQ153" i="1"/>
  <c r="AO178" i="1"/>
  <c r="AO139" i="1"/>
  <c r="AP162" i="1"/>
  <c r="AQ152" i="1"/>
  <c r="AO177" i="1"/>
  <c r="AO165" i="1"/>
  <c r="AO180" i="1" s="1"/>
  <c r="AO179" i="1"/>
  <c r="AO166" i="1"/>
  <c r="AO181" i="1" s="1"/>
  <c r="AP164" i="1"/>
  <c r="AQ154" i="1"/>
  <c r="AO140" i="1"/>
  <c r="AO176" i="1"/>
  <c r="AP161" i="1"/>
  <c r="AQ151" i="1"/>
  <c r="AP140" i="1" l="1"/>
  <c r="AP176" i="1"/>
  <c r="AQ161" i="1"/>
  <c r="AR151" i="1"/>
  <c r="AQ164" i="1"/>
  <c r="AR154" i="1"/>
  <c r="AP166" i="1"/>
  <c r="AP181" i="1" s="1"/>
  <c r="AP179" i="1"/>
  <c r="AQ162" i="1"/>
  <c r="AR152" i="1"/>
  <c r="AP177" i="1"/>
  <c r="AP165" i="1"/>
  <c r="AP180" i="1" s="1"/>
  <c r="AQ163" i="1"/>
  <c r="AR153" i="1"/>
  <c r="AP178" i="1"/>
  <c r="AP139" i="1"/>
  <c r="AR163" i="1" l="1"/>
  <c r="AS153" i="1"/>
  <c r="AQ178" i="1"/>
  <c r="AQ139" i="1"/>
  <c r="AS152" i="1"/>
  <c r="AR162" i="1"/>
  <c r="AQ177" i="1"/>
  <c r="AQ165" i="1"/>
  <c r="AQ180" i="1" s="1"/>
  <c r="AS154" i="1"/>
  <c r="AR164" i="1"/>
  <c r="AQ179" i="1"/>
  <c r="AQ166" i="1"/>
  <c r="AQ181" i="1" s="1"/>
  <c r="AR161" i="1"/>
  <c r="AS151" i="1"/>
  <c r="AQ176" i="1"/>
  <c r="AQ140" i="1"/>
  <c r="AS161" i="1" l="1"/>
  <c r="AT151" i="1"/>
  <c r="AR140" i="1"/>
  <c r="AR176" i="1"/>
  <c r="AR179" i="1"/>
  <c r="AR166" i="1"/>
  <c r="AR181" i="1" s="1"/>
  <c r="AT154" i="1"/>
  <c r="AS164" i="1"/>
  <c r="AR177" i="1"/>
  <c r="AR165" i="1"/>
  <c r="AR180" i="1" s="1"/>
  <c r="AS162" i="1"/>
  <c r="AT152" i="1"/>
  <c r="AT153" i="1"/>
  <c r="AS163" i="1"/>
  <c r="AR178" i="1"/>
  <c r="AR139" i="1"/>
  <c r="AS178" i="1" l="1"/>
  <c r="AS139" i="1"/>
  <c r="AU153" i="1"/>
  <c r="AT163" i="1"/>
  <c r="AT162" i="1"/>
  <c r="AU152" i="1"/>
  <c r="AS177" i="1"/>
  <c r="AS165" i="1"/>
  <c r="AS180" i="1" s="1"/>
  <c r="AS179" i="1"/>
  <c r="AS166" i="1"/>
  <c r="AS181" i="1" s="1"/>
  <c r="AU154" i="1"/>
  <c r="AT164" i="1"/>
  <c r="AT161" i="1"/>
  <c r="AU151" i="1"/>
  <c r="AS140" i="1"/>
  <c r="AS176" i="1"/>
  <c r="AV151" i="1" l="1"/>
  <c r="AU161" i="1"/>
  <c r="AT176" i="1"/>
  <c r="AT140" i="1"/>
  <c r="AT166" i="1"/>
  <c r="AT181" i="1" s="1"/>
  <c r="AT179" i="1"/>
  <c r="AV154" i="1"/>
  <c r="AU164" i="1"/>
  <c r="AU162" i="1"/>
  <c r="AV152" i="1"/>
  <c r="AT177" i="1"/>
  <c r="AT165" i="1"/>
  <c r="AT180" i="1" s="1"/>
  <c r="AT178" i="1"/>
  <c r="AT139" i="1"/>
  <c r="AV153" i="1"/>
  <c r="AU163" i="1"/>
  <c r="AV163" i="1" l="1"/>
  <c r="AW153" i="1"/>
  <c r="AU178" i="1"/>
  <c r="AU139" i="1"/>
  <c r="AV162" i="1"/>
  <c r="AW152" i="1"/>
  <c r="AU166" i="1"/>
  <c r="AU181" i="1" s="1"/>
  <c r="AU179" i="1"/>
  <c r="AU177" i="1"/>
  <c r="AU165" i="1"/>
  <c r="AU180" i="1" s="1"/>
  <c r="AW154" i="1"/>
  <c r="AV164" i="1"/>
  <c r="AU176" i="1"/>
  <c r="AU140" i="1"/>
  <c r="AV161" i="1"/>
  <c r="AW151" i="1"/>
  <c r="AV176" i="1" l="1"/>
  <c r="AV140" i="1"/>
  <c r="AX151" i="1"/>
  <c r="AW161" i="1"/>
  <c r="AV179" i="1"/>
  <c r="AV166" i="1"/>
  <c r="AV181" i="1" s="1"/>
  <c r="AW164" i="1"/>
  <c r="AX154" i="1"/>
  <c r="AW162" i="1"/>
  <c r="AX152" i="1"/>
  <c r="AV165" i="1"/>
  <c r="AV180" i="1" s="1"/>
  <c r="AV177" i="1"/>
  <c r="AX153" i="1"/>
  <c r="AW163" i="1"/>
  <c r="AV178" i="1"/>
  <c r="AV139" i="1"/>
  <c r="AW178" i="1" l="1"/>
  <c r="AW139" i="1"/>
  <c r="AY153" i="1"/>
  <c r="AX163" i="1"/>
  <c r="AX162" i="1"/>
  <c r="AY152" i="1"/>
  <c r="AX164" i="1"/>
  <c r="AY154" i="1"/>
  <c r="AW177" i="1"/>
  <c r="AW165" i="1"/>
  <c r="AW180" i="1" s="1"/>
  <c r="AW179" i="1"/>
  <c r="AW166" i="1"/>
  <c r="AW181" i="1" s="1"/>
  <c r="AW176" i="1"/>
  <c r="AW140" i="1"/>
  <c r="AY151" i="1"/>
  <c r="AX161" i="1"/>
  <c r="AX140" i="1" l="1"/>
  <c r="AX176" i="1"/>
  <c r="AY161" i="1"/>
  <c r="AZ151" i="1"/>
  <c r="AY164" i="1"/>
  <c r="AZ154" i="1"/>
  <c r="AX179" i="1"/>
  <c r="AX166" i="1"/>
  <c r="AX181" i="1" s="1"/>
  <c r="AY162" i="1"/>
  <c r="AZ152" i="1"/>
  <c r="AX177" i="1"/>
  <c r="AX165" i="1"/>
  <c r="AX180" i="1" s="1"/>
  <c r="AX178" i="1"/>
  <c r="AX139" i="1"/>
  <c r="AZ153" i="1"/>
  <c r="AY163" i="1"/>
  <c r="AZ163" i="1" l="1"/>
  <c r="BA153" i="1"/>
  <c r="AY178" i="1"/>
  <c r="AY139" i="1"/>
  <c r="BA152" i="1"/>
  <c r="AZ162" i="1"/>
  <c r="AY177" i="1"/>
  <c r="AY165" i="1"/>
  <c r="AY180" i="1" s="1"/>
  <c r="BA154" i="1"/>
  <c r="AZ164" i="1"/>
  <c r="AY179" i="1"/>
  <c r="AY166" i="1"/>
  <c r="AY181" i="1" s="1"/>
  <c r="AZ161" i="1"/>
  <c r="BA151" i="1"/>
  <c r="AY176" i="1"/>
  <c r="AY140" i="1"/>
  <c r="BB151" i="1" l="1"/>
  <c r="BA161" i="1"/>
  <c r="AZ176" i="1"/>
  <c r="AZ140" i="1"/>
  <c r="AZ166" i="1"/>
  <c r="AZ181" i="1" s="1"/>
  <c r="AZ179" i="1"/>
  <c r="BA164" i="1"/>
  <c r="BB154" i="1"/>
  <c r="AZ177" i="1"/>
  <c r="AZ165" i="1"/>
  <c r="AZ180" i="1" s="1"/>
  <c r="BB152" i="1"/>
  <c r="BA162" i="1"/>
  <c r="BA163" i="1"/>
  <c r="BB153" i="1"/>
  <c r="AZ178" i="1"/>
  <c r="AZ139" i="1"/>
  <c r="BB163" i="1" l="1"/>
  <c r="BC153" i="1"/>
  <c r="BA139" i="1"/>
  <c r="BA178" i="1"/>
  <c r="BA177" i="1"/>
  <c r="BA165" i="1"/>
  <c r="BA180" i="1" s="1"/>
  <c r="BC152" i="1"/>
  <c r="BB162" i="1"/>
  <c r="BB164" i="1"/>
  <c r="BC154" i="1"/>
  <c r="BA166" i="1"/>
  <c r="BA181" i="1" s="1"/>
  <c r="BA179" i="1"/>
  <c r="BA176" i="1"/>
  <c r="BA140" i="1"/>
  <c r="BB161" i="1"/>
  <c r="BC151" i="1"/>
  <c r="BB140" i="1" l="1"/>
  <c r="BB176" i="1"/>
  <c r="BD151" i="1"/>
  <c r="BC161" i="1"/>
  <c r="BC164" i="1"/>
  <c r="BD154" i="1"/>
  <c r="BB166" i="1"/>
  <c r="BB181" i="1" s="1"/>
  <c r="BB179" i="1"/>
  <c r="BB165" i="1"/>
  <c r="BB180" i="1" s="1"/>
  <c r="BB177" i="1"/>
  <c r="BD152" i="1"/>
  <c r="BC162" i="1"/>
  <c r="BC163" i="1"/>
  <c r="BD153" i="1"/>
  <c r="BB178" i="1"/>
  <c r="BB139" i="1"/>
  <c r="BD163" i="1" l="1"/>
  <c r="BE153" i="1"/>
  <c r="BC178" i="1"/>
  <c r="BC139" i="1"/>
  <c r="BC177" i="1"/>
  <c r="BC165" i="1"/>
  <c r="BC180" i="1" s="1"/>
  <c r="BD162" i="1"/>
  <c r="BE152" i="1"/>
  <c r="BD164" i="1"/>
  <c r="BE154" i="1"/>
  <c r="BC166" i="1"/>
  <c r="BC181" i="1" s="1"/>
  <c r="BC179" i="1"/>
  <c r="BC140" i="1"/>
  <c r="BC176" i="1"/>
  <c r="BE151" i="1"/>
  <c r="BD161" i="1"/>
  <c r="BD176" i="1" l="1"/>
  <c r="BD140" i="1"/>
  <c r="BF151" i="1"/>
  <c r="BF161" i="1" s="1"/>
  <c r="BE161" i="1"/>
  <c r="BE164" i="1"/>
  <c r="BF154" i="1"/>
  <c r="BF164" i="1" s="1"/>
  <c r="BD166" i="1"/>
  <c r="BD179" i="1"/>
  <c r="BE162" i="1"/>
  <c r="BF152" i="1"/>
  <c r="BF162" i="1" s="1"/>
  <c r="BD177" i="1"/>
  <c r="BD165" i="1"/>
  <c r="BF153" i="1"/>
  <c r="BF163" i="1" s="1"/>
  <c r="BE163" i="1"/>
  <c r="BD178" i="1"/>
  <c r="BD139" i="1"/>
  <c r="BE178" i="1" l="1"/>
  <c r="BE139" i="1"/>
  <c r="BF139" i="1"/>
  <c r="BF178" i="1"/>
  <c r="D136" i="1"/>
  <c r="BD180" i="1"/>
  <c r="BF165" i="1"/>
  <c r="BF180" i="1" s="1"/>
  <c r="BF177" i="1"/>
  <c r="BE165" i="1"/>
  <c r="BE180" i="1" s="1"/>
  <c r="BE177" i="1"/>
  <c r="BD181" i="1"/>
  <c r="D137" i="1"/>
  <c r="D138" i="1" s="1"/>
  <c r="BF166" i="1"/>
  <c r="BF181" i="1" s="1"/>
  <c r="BF179" i="1"/>
  <c r="BE166" i="1"/>
  <c r="BE181" i="1" s="1"/>
  <c r="BE179" i="1"/>
  <c r="BE176" i="1"/>
  <c r="BE140" i="1"/>
  <c r="BF176" i="1"/>
  <c r="BF140" i="1"/>
  <c r="BI90" i="1" l="1" a="1"/>
  <c r="BI90" i="1"/>
  <c r="BJ90" i="1"/>
  <c r="BK90" i="1"/>
  <c r="BL90" i="1"/>
  <c r="BM90" i="1"/>
  <c r="BN9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James Farquhar6</author>
  </authors>
  <commentList>
    <comment ref="A68" authorId="0" shapeId="0" xr:uid="{9F64DF51-A952-4B56-BCDC-987C39CDD0B7}">
      <text>
        <r>
          <rPr>
            <b/>
            <sz val="9"/>
            <color indexed="81"/>
            <rFont val="Tahoma"/>
            <family val="2"/>
          </rPr>
          <t>James Farquhar6:</t>
        </r>
        <r>
          <rPr>
            <sz val="9"/>
            <color indexed="81"/>
            <rFont val="Tahoma"/>
            <family val="2"/>
          </rPr>
          <t xml:space="preserve">
From Millikov weighted US
</t>
        </r>
      </text>
    </comment>
    <comment ref="G85" authorId="0" shapeId="0" xr:uid="{0E630249-856A-42A8-B3ED-5B6A67F25173}">
      <text>
        <r>
          <rPr>
            <b/>
            <sz val="9"/>
            <color indexed="81"/>
            <rFont val="Tahoma"/>
            <family val="2"/>
          </rPr>
          <t>James Farquhar6:</t>
        </r>
        <r>
          <rPr>
            <sz val="9"/>
            <color indexed="81"/>
            <rFont val="Tahoma"/>
            <family val="2"/>
          </rPr>
          <t xml:space="preserve">
NEEDED
Ferreti?  Or someone else?
</t>
        </r>
      </text>
    </comment>
  </commentList>
</comments>
</file>

<file path=xl/sharedStrings.xml><?xml version="1.0" encoding="utf-8"?>
<sst xmlns="http://schemas.openxmlformats.org/spreadsheetml/2006/main" count="1029" uniqueCount="193">
  <si>
    <t>E60HI</t>
  </si>
  <si>
    <t>What I did was to download the EDGAR data for every country and region.  I then summed each to make a global table (which is below)</t>
  </si>
  <si>
    <t>I then color coded the data that I think is of the same type.  I added how I would treat it in columnd C.  The definition of the IPCC categorization is in column D.</t>
  </si>
  <si>
    <t>E60</t>
  </si>
  <si>
    <t>Source Flux Gg per year (calculated from EDGAR SHEET</t>
  </si>
  <si>
    <t>This study</t>
  </si>
  <si>
    <t>IPCC definition of code</t>
  </si>
  <si>
    <t>ipcc_code_2006_for_sta$$nda$$rd_report</t>
  </si>
  <si>
    <t>ipcc_code_2006_for_sta$$nda$$rd_report_na$$me</t>
  </si>
  <si>
    <t>James' categorization</t>
  </si>
  <si>
    <t>Treat as combustion</t>
  </si>
  <si>
    <t>Sum of emissions from main activity producers of electricity generation, combined heat and power generation, and heat plants. Main activity producers (formerly known as public utilities) are defined as those undertakings whose primary activity is to supply the public. They may be in public or private ownership. Emissions from own on-site use of fuel should be included. Emissions from autoproducers (undertakings which generate electricity/heat wholly or partly for their own use, as an activity that supports their primary activity) should be assigned to the sector where they were generated and not under 1 A 1 a. Autoproducers may be in public or private ownership</t>
  </si>
  <si>
    <t>1.A.1.a</t>
  </si>
  <si>
    <t>Main Activity Electricity and Heat Production</t>
  </si>
  <si>
    <t xml:space="preserve">All combustion activities supporting the refining of petroleum
products including on-site combustion for the generation of
electricity and heat for own use. Does not include
evaporative emissions occurring at the refinery. These
emissions should be reported separately under 1 B 2 a  Combustion emissions from fuel use during the manufacture
of secondary and tertiary products from solid fuels including
production of charcoal. Emissions from own on-site fuel use
should be included. Also includes combustion for the
generation of electricity and heat for own use in these
industries. </t>
  </si>
  <si>
    <t>1.A.1.bc</t>
  </si>
  <si>
    <t>Petroleum Refining - Manufacture of Solid Fuels and Other Energy Industries</t>
  </si>
  <si>
    <t>Emissions from combustion of fuels in industry. Also includes combustion for the generation of electricity and heat for own use in these industries. Emissions from fuel combustion in coke ovens within the iron and steel industry should be reported under 1 A 1 c and not within manufacturing industry. Emissions from the industry sector should be specified by sub-categories that correspond to the International Standard Industrial Classification of all Economic Activities (ISIC). Energy used for transport by industry should not be reported here but under Transport (1 A 3). Emissions arising from off-road and other mobile machinery in industry should, if possible, be broken out as a separate subcategory. For each country, the emissions from the largest fuel-consuming industrial categories ISIC should be reported, as well as those from significant emitters of pollutants. A suggested list of categories is outlined below.</t>
  </si>
  <si>
    <t>1.A.2</t>
  </si>
  <si>
    <t>Manufacturing Industries and Construction</t>
  </si>
  <si>
    <t>Emissions from the combustion and evaporation Emissions from international and domestic civil aviation, including take-offs and landings. Comprises civil commercial use of airplanes, including: scheduled and charter traffic for passengers and freight, air taxiing, and general aviation. The international/domestic split should be</t>
  </si>
  <si>
    <t>1.A.3.a</t>
  </si>
  <si>
    <t>Civil Aviation</t>
  </si>
  <si>
    <t>Treat as Car</t>
  </si>
  <si>
    <t>All combustion and evaporative emissions arising from fuel use in road vehicles, including the use of agricultural vehicles on paved roads.</t>
  </si>
  <si>
    <t>1.A.3.b_noRES</t>
  </si>
  <si>
    <t>Road Transportation no resuspension</t>
  </si>
  <si>
    <t>Emissions from railway transport for both freight and passenger traffic routes.</t>
  </si>
  <si>
    <t>1.A.3.c</t>
  </si>
  <si>
    <t>Railways</t>
  </si>
  <si>
    <t>Emissions from fuels used by vessels of all flags that are engaged in international water-borne navigation.</t>
  </si>
  <si>
    <t>1.A.3.d</t>
  </si>
  <si>
    <t>Water-borne Navigation</t>
  </si>
  <si>
    <t>Combustion emissions from all remaining transport activities including pipeline transportation, ground activities in airports and harbours, and off-road activities not otherwise reported under 1 A 4</t>
  </si>
  <si>
    <t>1.A.3.e</t>
  </si>
  <si>
    <t>Other Transportation</t>
  </si>
  <si>
    <t>Combustion emissions from all remaining transport activities including pipeline transportation, ground activities in airports and harbours, and off-road activities not otherwise reported under 1 A 5</t>
  </si>
  <si>
    <t>Emissions from combustion activities as described below, including combustion for the generation of electricity and heat for own use in these sectors.</t>
  </si>
  <si>
    <t>1.A.4</t>
  </si>
  <si>
    <t>Other Sectors</t>
  </si>
  <si>
    <t>All remaining emissions from fuel combustion that are not specified elsewhere. I</t>
  </si>
  <si>
    <t>1.A.5</t>
  </si>
  <si>
    <t>Non-Specified</t>
  </si>
  <si>
    <t>COAL Fugitive</t>
  </si>
  <si>
    <t>Includes all fugitive emissions from coal.</t>
  </si>
  <si>
    <t>1.B.1</t>
  </si>
  <si>
    <t>Solid Fuels</t>
  </si>
  <si>
    <t>Natural gas Fugitive</t>
  </si>
  <si>
    <t>s fugitive emissions from all oil and natural gas activities. The primary sources of these emissions may include fugitive equipment leaks, evaporation losses, venting, flaring and accidental releases.</t>
  </si>
  <si>
    <t>1.B.2</t>
  </si>
  <si>
    <t>Oil and Natural Gas</t>
  </si>
  <si>
    <t>production and fugitive</t>
  </si>
  <si>
    <t>chemical industry</t>
  </si>
  <si>
    <t>2.B</t>
  </si>
  <si>
    <t>Chemical Industry</t>
  </si>
  <si>
    <t>very hight T</t>
  </si>
  <si>
    <t>Metal production</t>
  </si>
  <si>
    <t>2.C</t>
  </si>
  <si>
    <t>Metal Industry</t>
  </si>
  <si>
    <t>Rumen</t>
  </si>
  <si>
    <t>All Enteric</t>
  </si>
  <si>
    <t>3.A.1</t>
  </si>
  <si>
    <t>Enteric Fermentation</t>
  </si>
  <si>
    <t>Manure</t>
  </si>
  <si>
    <t>3.A.2</t>
  </si>
  <si>
    <t>Manure Management</t>
  </si>
  <si>
    <t>Biomass Burning</t>
  </si>
  <si>
    <t>3.C.1</t>
  </si>
  <si>
    <t>Emissions from biomass burning</t>
  </si>
  <si>
    <t>Rice</t>
  </si>
  <si>
    <t>3.C.7</t>
  </si>
  <si>
    <t>Rice cultivations</t>
  </si>
  <si>
    <t>biogenic Landfill?</t>
  </si>
  <si>
    <t>Methane is produced from anaerobic microbial decomposition of organic matter in solid waste disposal sites</t>
  </si>
  <si>
    <t>4.A</t>
  </si>
  <si>
    <t>Solid Waste Disposal</t>
  </si>
  <si>
    <t>Solid waste composting and other biological treatment. Emissions from biogas facilities (anaerobic digestion) with energy production are reported in the Energy Sector</t>
  </si>
  <si>
    <t>4.B</t>
  </si>
  <si>
    <t>Biological Treatment of Solid Waste</t>
  </si>
  <si>
    <t>Burning</t>
  </si>
  <si>
    <t>Incineration of waste and open burning waste, not including waste-to-energy facilities. Emissions from waste burnt for energy are reported under the Energy Sector, 1A. Emissions from burning of agricultural wastes should be reported under AFOLU (3C1). All non-CO2 greenhouse gases as well as CO2 from fossil waste should be reported here for incineration and open burning.</t>
  </si>
  <si>
    <t>4.C</t>
  </si>
  <si>
    <t>Incineration and Open Burning of Waste</t>
  </si>
  <si>
    <t>Wastewater treatment</t>
  </si>
  <si>
    <t>sewage facilities and from food processing and other industrial facilities during wastewater treatment</t>
  </si>
  <si>
    <t>4.D</t>
  </si>
  <si>
    <t>Wastewater Treatment and Discharge</t>
  </si>
  <si>
    <t>Other</t>
  </si>
  <si>
    <t>Only use this category exceptionally, for any categories than cannot be accommodated in the categories described above. Include a reference to where a detailed explanation of the category can be found.</t>
  </si>
  <si>
    <t>5.B</t>
  </si>
  <si>
    <t>Source Flux Merged into categores like in Haghnegahdar et al 2017</t>
  </si>
  <si>
    <t xml:space="preserve">δ13C </t>
  </si>
  <si>
    <t xml:space="preserve">δ13CD </t>
  </si>
  <si>
    <t xml:space="preserve">δD </t>
  </si>
  <si>
    <t xml:space="preserve">δD2 </t>
  </si>
  <si>
    <t xml:space="preserve">Δ13CD </t>
  </si>
  <si>
    <t xml:space="preserve">ΔD2 </t>
  </si>
  <si>
    <t>Ruminants and wastewater</t>
  </si>
  <si>
    <t>Ruminants and wwtreatment</t>
  </si>
  <si>
    <t>Natural gas</t>
  </si>
  <si>
    <t xml:space="preserve">Coal </t>
  </si>
  <si>
    <t>Combustion</t>
  </si>
  <si>
    <t>Add to biomass burning?</t>
  </si>
  <si>
    <t>Vehicles</t>
  </si>
  <si>
    <t>Add to biomass burning as car</t>
  </si>
  <si>
    <t>High T</t>
  </si>
  <si>
    <t>Add to burning as high t</t>
  </si>
  <si>
    <t>Landfills and manure</t>
  </si>
  <si>
    <t>landfills and manure</t>
  </si>
  <si>
    <t>Terms for 5th order fit</t>
  </si>
  <si>
    <t>NATURAL BIOMASS BURNING</t>
  </si>
  <si>
    <t>Convert to Tg</t>
  </si>
  <si>
    <t>As Normalized Ratios</t>
  </si>
  <si>
    <t>landfills and ruminants</t>
  </si>
  <si>
    <t>For balancing the Cap deltas</t>
  </si>
  <si>
    <t>δ13C (anthropogenic + burning)</t>
  </si>
  <si>
    <t>δ13CD (anthropogenic)+burning</t>
  </si>
  <si>
    <t>δD (anthropogenic)</t>
  </si>
  <si>
    <t>δD2 (anthropogenic)</t>
  </si>
  <si>
    <t>Tg (anthropogenic)</t>
  </si>
  <si>
    <t>Δ13CD (anthropogenic)</t>
  </si>
  <si>
    <t>ΔD2 (anthropogenic)</t>
  </si>
  <si>
    <t>THE CONCENTRATIONS IN TH ATMOSPHERE ARE BELOW THIS LEVEL</t>
  </si>
  <si>
    <t>Concentration of methane</t>
  </si>
  <si>
    <t>Even years from Etheridge (interpolated to odd years)</t>
  </si>
  <si>
    <t>From https://gml.noaa.gov/webdata/ccgg/trends/ch4/ch4_annmean_gl.txt  Annual data</t>
  </si>
  <si>
    <t>ppbV</t>
  </si>
  <si>
    <t>Uncertainties</t>
  </si>
  <si>
    <t>Mass of atmosphere =5.148e18 kg</t>
  </si>
  <si>
    <t>Converted to Tg CH4 in atmosphere</t>
  </si>
  <si>
    <t>grams</t>
  </si>
  <si>
    <t>Sink Rate constant for assumed lifetime of 9.5 years</t>
  </si>
  <si>
    <t>Tg</t>
  </si>
  <si>
    <t>Adjustment for lifetime  (1 none)</t>
  </si>
  <si>
    <t>Tg methane at 2 ppm</t>
  </si>
  <si>
    <t>Flux needed to reproduce concentration curve (Tg)</t>
  </si>
  <si>
    <t>Uncertainty</t>
  </si>
  <si>
    <t>(n(t)-N(t-1)*EXP(-kt))*(k/(1-EXP(-kt)))</t>
  </si>
  <si>
    <t>Adjusted rate coefficients for isotopologues - Determined  assuming rate constant for 12CH4 is same as total methane and that the fluxes and concentrations can be treated as 12CH4 rather than total CH4 (note this will lead to small adjustment to the results, but not major)</t>
  </si>
  <si>
    <t>KIE</t>
  </si>
  <si>
    <t>k</t>
  </si>
  <si>
    <t>12CH4</t>
  </si>
  <si>
    <t>13CH4</t>
  </si>
  <si>
    <t>12CH3D</t>
  </si>
  <si>
    <t>13CH3D</t>
  </si>
  <si>
    <t>12CH2D2</t>
  </si>
  <si>
    <t>THE MANIPULATION OF THE BIOGENIC ENDMEMBER IS BELOW THIS LEVEL</t>
  </si>
  <si>
    <t>Starting composition for biogenic endmember</t>
  </si>
  <si>
    <t xml:space="preserve">Natural </t>
  </si>
  <si>
    <t>δ13C (biogenic)</t>
  </si>
  <si>
    <t>δ13C (natural)</t>
  </si>
  <si>
    <t>δ13CD (biogenic)</t>
  </si>
  <si>
    <t>δ13CD (natural)</t>
  </si>
  <si>
    <t>δD (biogenic)</t>
  </si>
  <si>
    <t>δD (natural)</t>
  </si>
  <si>
    <t>δD2 (biogenic)</t>
  </si>
  <si>
    <t>δD2 (natural)</t>
  </si>
  <si>
    <t>Tg (natural)</t>
  </si>
  <si>
    <t>Δ13CD (biogenic)</t>
  </si>
  <si>
    <t>Δ13CD (natural)</t>
  </si>
  <si>
    <t>ΔD2 (biogenic)</t>
  </si>
  <si>
    <t>ΔD2 (natural)</t>
  </si>
  <si>
    <t>THESE CELLS ARE TO MANIPULATE THE BIOGENIC ENDMEMBER  to improve the fit to the observed 13C and D/H</t>
  </si>
  <si>
    <t>Adjustments</t>
  </si>
  <si>
    <t>Flux of added methane (anthropogenic and biogenic)</t>
  </si>
  <si>
    <t>These are the burdens *( 13/12)/(13/12)ref)</t>
  </si>
  <si>
    <t>The calculations for the composition for air and for the total source are below this level</t>
  </si>
  <si>
    <t>Starting Composition for Air (assumed)</t>
  </si>
  <si>
    <t>δ13C (air)</t>
  </si>
  <si>
    <t>δ13CD (air)</t>
  </si>
  <si>
    <t>δD (air)</t>
  </si>
  <si>
    <t>δD2 (air)</t>
  </si>
  <si>
    <t>Δ13CD (air)</t>
  </si>
  <si>
    <t>ΔD2 (air)</t>
  </si>
  <si>
    <t>δ13C (total_source)</t>
  </si>
  <si>
    <t>δ13CD (total_source)</t>
  </si>
  <si>
    <t>δD (total_source)</t>
  </si>
  <si>
    <t>δD2 (total_source)</t>
  </si>
  <si>
    <t>Δ13CD (total_source)</t>
  </si>
  <si>
    <t>ΔD2 (total_source)</t>
  </si>
  <si>
    <t>E50</t>
  </si>
  <si>
    <t>Consta</t>
  </si>
  <si>
    <t>E50 with HI</t>
  </si>
  <si>
    <r>
      <t>δ</t>
    </r>
    <r>
      <rPr>
        <vertAlign val="superscript"/>
        <sz val="11"/>
        <color theme="1"/>
        <rFont val="Calibri"/>
        <family val="2"/>
        <scheme val="minor"/>
      </rPr>
      <t>13</t>
    </r>
    <r>
      <rPr>
        <sz val="11"/>
        <color theme="1"/>
        <rFont val="Calibri"/>
        <family val="2"/>
        <scheme val="minor"/>
      </rPr>
      <t>C (anthropogenic + burning)</t>
    </r>
  </si>
  <si>
    <r>
      <t>δ</t>
    </r>
    <r>
      <rPr>
        <vertAlign val="superscript"/>
        <sz val="11"/>
        <color theme="1"/>
        <rFont val="Calibri"/>
        <family val="2"/>
        <scheme val="minor"/>
      </rPr>
      <t>13</t>
    </r>
    <r>
      <rPr>
        <sz val="11"/>
        <color theme="1"/>
        <rFont val="Calibri"/>
        <family val="2"/>
        <scheme val="minor"/>
      </rPr>
      <t>CD (anthropogenic)+burning</t>
    </r>
  </si>
  <si>
    <r>
      <t>δD</t>
    </r>
    <r>
      <rPr>
        <vertAlign val="subscript"/>
        <sz val="11"/>
        <color theme="1"/>
        <rFont val="Calibri"/>
        <family val="2"/>
        <scheme val="minor"/>
      </rPr>
      <t>2</t>
    </r>
    <r>
      <rPr>
        <sz val="11"/>
        <color theme="1"/>
        <rFont val="Calibri"/>
        <family val="2"/>
        <scheme val="minor"/>
      </rPr>
      <t xml:space="preserve"> (anthropogenic)</t>
    </r>
  </si>
  <si>
    <r>
      <t>Δ</t>
    </r>
    <r>
      <rPr>
        <vertAlign val="superscript"/>
        <sz val="11"/>
        <color theme="1"/>
        <rFont val="Calibri"/>
        <family val="2"/>
        <scheme val="minor"/>
      </rPr>
      <t>13</t>
    </r>
    <r>
      <rPr>
        <sz val="11"/>
        <color theme="1"/>
        <rFont val="Calibri"/>
        <family val="2"/>
        <scheme val="minor"/>
      </rPr>
      <t>CD (anthropogenic)</t>
    </r>
  </si>
  <si>
    <r>
      <t>ΔD</t>
    </r>
    <r>
      <rPr>
        <vertAlign val="subscript"/>
        <sz val="11"/>
        <color theme="1"/>
        <rFont val="Calibri"/>
        <family val="2"/>
        <scheme val="minor"/>
      </rPr>
      <t>2</t>
    </r>
    <r>
      <rPr>
        <sz val="11"/>
        <color theme="1"/>
        <rFont val="Calibri"/>
        <family val="2"/>
        <scheme val="minor"/>
      </rPr>
      <t xml:space="preserve"> (anthropogenic)</t>
    </r>
  </si>
  <si>
    <r>
      <rPr>
        <vertAlign val="superscript"/>
        <sz val="11"/>
        <color theme="1"/>
        <rFont val="Calibri"/>
        <family val="2"/>
        <scheme val="minor"/>
      </rPr>
      <t>12</t>
    </r>
    <r>
      <rPr>
        <sz val="11"/>
        <color theme="1"/>
        <rFont val="Calibri"/>
        <family val="2"/>
        <scheme val="minor"/>
      </rPr>
      <t>CH</t>
    </r>
    <r>
      <rPr>
        <vertAlign val="subscript"/>
        <sz val="11"/>
        <color theme="1"/>
        <rFont val="Calibri"/>
        <family val="2"/>
        <scheme val="minor"/>
      </rPr>
      <t>4</t>
    </r>
  </si>
  <si>
    <r>
      <rPr>
        <vertAlign val="superscript"/>
        <sz val="11"/>
        <color theme="1"/>
        <rFont val="Calibri"/>
        <family val="2"/>
        <scheme val="minor"/>
      </rPr>
      <t>13</t>
    </r>
    <r>
      <rPr>
        <sz val="11"/>
        <color theme="1"/>
        <rFont val="Calibri"/>
        <family val="2"/>
        <scheme val="minor"/>
      </rPr>
      <t>CH</t>
    </r>
    <r>
      <rPr>
        <vertAlign val="subscript"/>
        <sz val="11"/>
        <color theme="1"/>
        <rFont val="Calibri"/>
        <family val="2"/>
        <scheme val="minor"/>
      </rPr>
      <t>4</t>
    </r>
  </si>
  <si>
    <r>
      <rPr>
        <vertAlign val="superscript"/>
        <sz val="11"/>
        <color theme="1"/>
        <rFont val="Calibri"/>
        <family val="2"/>
        <scheme val="minor"/>
      </rPr>
      <t>12</t>
    </r>
    <r>
      <rPr>
        <sz val="11"/>
        <color theme="1"/>
        <rFont val="Calibri"/>
        <family val="2"/>
        <scheme val="minor"/>
      </rPr>
      <t>CH</t>
    </r>
    <r>
      <rPr>
        <vertAlign val="subscript"/>
        <sz val="11"/>
        <color theme="1"/>
        <rFont val="Calibri"/>
        <family val="2"/>
        <scheme val="minor"/>
      </rPr>
      <t>3</t>
    </r>
    <r>
      <rPr>
        <sz val="11"/>
        <color theme="1"/>
        <rFont val="Calibri"/>
        <family val="2"/>
        <scheme val="minor"/>
      </rPr>
      <t>D</t>
    </r>
  </si>
  <si>
    <r>
      <rPr>
        <vertAlign val="superscript"/>
        <sz val="11"/>
        <color theme="1"/>
        <rFont val="Calibri"/>
        <family val="2"/>
        <scheme val="minor"/>
      </rPr>
      <t>13</t>
    </r>
    <r>
      <rPr>
        <sz val="11"/>
        <color theme="1"/>
        <rFont val="Calibri"/>
        <family val="2"/>
        <scheme val="minor"/>
      </rPr>
      <t>CH</t>
    </r>
    <r>
      <rPr>
        <vertAlign val="subscript"/>
        <sz val="11"/>
        <color theme="1"/>
        <rFont val="Calibri"/>
        <family val="2"/>
        <scheme val="minor"/>
      </rPr>
      <t>3</t>
    </r>
    <r>
      <rPr>
        <sz val="11"/>
        <color theme="1"/>
        <rFont val="Calibri"/>
        <family val="2"/>
        <scheme val="minor"/>
      </rPr>
      <t>D</t>
    </r>
  </si>
  <si>
    <r>
      <rPr>
        <vertAlign val="superscript"/>
        <sz val="11"/>
        <color theme="1"/>
        <rFont val="Calibri"/>
        <family val="2"/>
        <scheme val="minor"/>
      </rPr>
      <t>12</t>
    </r>
    <r>
      <rPr>
        <sz val="11"/>
        <color theme="1"/>
        <rFont val="Calibri"/>
        <family val="2"/>
        <scheme val="minor"/>
      </rPr>
      <t>CH</t>
    </r>
    <r>
      <rPr>
        <vertAlign val="subscript"/>
        <sz val="11"/>
        <color theme="1"/>
        <rFont val="Calibri"/>
        <family val="2"/>
        <scheme val="minor"/>
      </rPr>
      <t>2</t>
    </r>
    <r>
      <rPr>
        <sz val="11"/>
        <color theme="1"/>
        <rFont val="Calibri"/>
        <family val="2"/>
        <scheme val="minor"/>
      </rPr>
      <t>D</t>
    </r>
    <r>
      <rPr>
        <vertAlign val="subscript"/>
        <sz val="11"/>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</si>
</sst>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
    <numFmt numFmtId="166" formatCode="0.000000"/>
    <numFmt numFmtId="167" formatCode="0.00000"/>
    <numFmt numFmtId="168" formatCode="0.000"/>
  </numFmts>
  <fonts count="7" x14ac:knownFonts="1">
    <font>
      <sz val="11"/>
      <color theme="1"/>
      <name val="Calibri"/>
      <family val="2"/>
      <scheme val="minor"/>
    </font>
    <font>
      <sz val="11"/>
      <color theme="1"/>
      <name val="Calibri"/>
      <family val="2"/>
      <scheme val="minor"/>
    </font>
    <font>
      <b/>
      <sz val="11"/>
      <color theme="1"/>
      <name val="Calibri"/>
      <family val="2"/>
      <scheme val="minor"/>
    </font>
    <font>
      <vertAlign val="superscript"/>
      <sz val="11"/>
      <color theme="1"/>
      <name val="Calibri"/>
      <family val="2"/>
      <scheme val="minor"/>
    </font>
    <font>
      <vertAlign val="subscript"/>
      <sz val="11"/>
      <color theme="1"/>
      <name val="Calibri"/>
      <family val="2"/>
      <scheme val="minor"/>
    </font>
    <font>
      <b/>
      <sz val="9"/>
      <color indexed="81"/>
      <name val="Tahoma"/>
      <family val="2"/>
    </font>
    <font>
      <sz val="9"/>
      <color indexed="81"/>
      <name val="Tahoma"/>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indexed="64"/>
      </bottom>
      <diagonal/>
    </border>
  </borders>
  <cellStyleXfs count="1">
    <xf numFmtId="0" fontId="0" fillId="0" borderId="0"/>
  </cellStyleXfs>
  <cellXfs count="57">
    <xf numFmtId="0" fontId="0" fillId="0" borderId="0" xfId="0"/>
    <xf numFmtId="0" fontId="2" fillId="2" borderId="0" xfId="0" applyFont="1" applyFill="1"/>
    <xf numFmtId="164" fontId="2" fillId="2" borderId="0" xfId="0" applyNumberFormat="1" applyFont="1" applyFill="1" applyAlignment="1">
      <alignment horizontal="center"/>
    </xf>
    <xf numFmtId="0" fontId="2" fillId="2" borderId="0" xfId="0" applyFont="1" applyFill="1" applyBorder="1" applyAlignment="1">
      <alignment horizontal="center"/>
    </xf>
    <xf numFmtId="0" fontId="2" fillId="2" borderId="0" xfId="0" applyFont="1" applyFill="1" applyAlignment="1">
      <alignment horizontal="center"/>
    </xf>
    <xf numFmtId="1" fontId="2" fillId="2" borderId="0" xfId="0" applyNumberFormat="1" applyFont="1" applyFill="1"/>
    <xf numFmtId="0" fontId="0" fillId="2" borderId="0" xfId="0" applyFont="1" applyFill="1"/>
    <xf numFmtId="0" fontId="0" fillId="2" borderId="1" xfId="0" applyFont="1" applyFill="1" applyBorder="1"/>
    <xf numFmtId="0" fontId="0" fillId="2" borderId="2" xfId="0" applyFont="1" applyFill="1" applyBorder="1"/>
    <xf numFmtId="0" fontId="0" fillId="2" borderId="3" xfId="0" applyFont="1" applyFill="1" applyBorder="1"/>
    <xf numFmtId="0" fontId="0" fillId="2" borderId="4" xfId="0" applyFont="1" applyFill="1" applyBorder="1"/>
    <xf numFmtId="0" fontId="0" fillId="2" borderId="0" xfId="0" applyFont="1" applyFill="1" applyBorder="1"/>
    <xf numFmtId="0" fontId="0" fillId="2" borderId="5" xfId="0" applyFont="1" applyFill="1" applyBorder="1"/>
    <xf numFmtId="0" fontId="0" fillId="2" borderId="6" xfId="0" applyFont="1" applyFill="1" applyBorder="1"/>
    <xf numFmtId="0" fontId="0" fillId="2" borderId="7" xfId="0" applyFont="1" applyFill="1" applyBorder="1"/>
    <xf numFmtId="0" fontId="0" fillId="2" borderId="8" xfId="0" applyFont="1" applyFill="1" applyBorder="1"/>
    <xf numFmtId="0" fontId="0" fillId="2" borderId="0" xfId="0" applyFont="1" applyFill="1" applyBorder="1" applyAlignment="1">
      <alignment horizontal="center" vertical="center" wrapText="1"/>
    </xf>
    <xf numFmtId="1" fontId="0" fillId="2" borderId="0" xfId="0" applyNumberFormat="1" applyFont="1" applyFill="1"/>
    <xf numFmtId="0" fontId="0" fillId="2" borderId="0" xfId="0" applyFont="1" applyFill="1" applyAlignment="1"/>
    <xf numFmtId="11" fontId="0" fillId="2" borderId="0" xfId="0" applyNumberFormat="1" applyFont="1" applyFill="1"/>
    <xf numFmtId="1" fontId="0" fillId="2" borderId="1" xfId="0" applyNumberFormat="1" applyFont="1" applyFill="1" applyBorder="1"/>
    <xf numFmtId="1" fontId="0" fillId="2" borderId="2" xfId="0" applyNumberFormat="1" applyFont="1" applyFill="1" applyBorder="1"/>
    <xf numFmtId="1" fontId="0" fillId="2" borderId="3" xfId="0" applyNumberFormat="1" applyFont="1" applyFill="1" applyBorder="1"/>
    <xf numFmtId="1" fontId="0" fillId="2" borderId="4" xfId="0" applyNumberFormat="1" applyFont="1" applyFill="1" applyBorder="1"/>
    <xf numFmtId="1" fontId="0" fillId="2" borderId="5" xfId="0" applyNumberFormat="1" applyFont="1" applyFill="1" applyBorder="1"/>
    <xf numFmtId="1" fontId="0" fillId="2" borderId="0" xfId="0" applyNumberFormat="1" applyFont="1" applyFill="1" applyBorder="1"/>
    <xf numFmtId="1" fontId="0" fillId="2" borderId="6" xfId="0" applyNumberFormat="1" applyFont="1" applyFill="1" applyBorder="1"/>
    <xf numFmtId="1" fontId="0" fillId="2" borderId="7" xfId="0" applyNumberFormat="1" applyFont="1" applyFill="1" applyBorder="1"/>
    <xf numFmtId="1" fontId="0" fillId="2" borderId="8" xfId="0" applyNumberFormat="1" applyFont="1" applyFill="1" applyBorder="1"/>
    <xf numFmtId="164" fontId="0" fillId="2" borderId="0" xfId="0" applyNumberFormat="1" applyFont="1" applyFill="1" applyAlignment="1">
      <alignment horizontal="center"/>
    </xf>
    <xf numFmtId="2" fontId="0" fillId="2" borderId="0" xfId="0" applyNumberFormat="1" applyFont="1" applyFill="1" applyAlignment="1">
      <alignment horizontal="center"/>
    </xf>
    <xf numFmtId="0" fontId="0" fillId="2" borderId="0" xfId="0" applyFont="1" applyFill="1" applyAlignment="1">
      <alignment horizontal="center"/>
    </xf>
    <xf numFmtId="164" fontId="0" fillId="2" borderId="0" xfId="0" applyNumberFormat="1" applyFont="1" applyFill="1" applyAlignment="1">
      <alignment horizontal="center"/>
    </xf>
    <xf numFmtId="165" fontId="0" fillId="2" borderId="0" xfId="0" applyNumberFormat="1" applyFont="1" applyFill="1" applyAlignment="1">
      <alignment horizontal="center"/>
    </xf>
    <xf numFmtId="2" fontId="0" fillId="2" borderId="0" xfId="0" applyNumberFormat="1" applyFont="1" applyFill="1"/>
    <xf numFmtId="165" fontId="0" fillId="2" borderId="0" xfId="0" applyNumberFormat="1" applyFont="1" applyFill="1"/>
    <xf numFmtId="164" fontId="0" fillId="2" borderId="0" xfId="0" applyNumberFormat="1" applyFont="1" applyFill="1"/>
    <xf numFmtId="0" fontId="0" fillId="2" borderId="9" xfId="0" applyFont="1" applyFill="1" applyBorder="1"/>
    <xf numFmtId="0" fontId="0" fillId="2" borderId="0" xfId="0" applyFont="1" applyFill="1" applyAlignment="1">
      <alignment horizontal="center"/>
    </xf>
    <xf numFmtId="166" fontId="0" fillId="2" borderId="0" xfId="0" applyNumberFormat="1" applyFont="1" applyFill="1"/>
    <xf numFmtId="167" fontId="0" fillId="2" borderId="0" xfId="0" applyNumberFormat="1" applyFont="1" applyFill="1"/>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8" xfId="0" applyFont="1" applyFill="1" applyBorder="1" applyAlignment="1">
      <alignment horizontal="center" vertical="center"/>
    </xf>
    <xf numFmtId="1" fontId="0" fillId="2" borderId="0" xfId="0" applyNumberFormat="1" applyFont="1" applyFill="1" applyAlignment="1">
      <alignment horizontal="center"/>
    </xf>
    <xf numFmtId="0" fontId="0" fillId="2" borderId="1"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8" xfId="0" applyFont="1" applyFill="1" applyBorder="1" applyAlignment="1">
      <alignment horizontal="center" vertical="center" wrapText="1"/>
    </xf>
    <xf numFmtId="168" fontId="0" fillId="2" borderId="0" xfId="0" applyNumberFormat="1" applyFont="1" applyFill="1"/>
    <xf numFmtId="0" fontId="0" fillId="2" borderId="9" xfId="0" applyFont="1" applyFill="1" applyBorder="1" applyAlignment="1">
      <alignment horizontal="center"/>
    </xf>
    <xf numFmtId="0" fontId="0" fillId="2" borderId="0" xfId="0" applyFont="1"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F5442-7F14-496A-85BE-18FA6AC40B20}">
  <sheetPr codeName="Sheet36"/>
  <dimension ref="A1:EG407"/>
  <sheetViews>
    <sheetView tabSelected="1" topLeftCell="A64" zoomScale="25" zoomScaleNormal="25" workbookViewId="0">
      <selection activeCell="AB5" sqref="AB5"/>
    </sheetView>
  </sheetViews>
  <sheetFormatPr defaultRowHeight="15" x14ac:dyDescent="0.25"/>
  <cols>
    <col min="1" max="1" width="12.140625" style="6" bestFit="1" customWidth="1"/>
    <col min="2" max="2" width="19.5703125" style="6" bestFit="1" customWidth="1"/>
    <col min="3" max="3" width="12.140625" style="6" bestFit="1" customWidth="1"/>
    <col min="4" max="4" width="24.140625" style="6" customWidth="1"/>
    <col min="5" max="5" width="23.42578125" style="6" customWidth="1"/>
    <col min="6" max="6" width="9.85546875" style="6" bestFit="1" customWidth="1"/>
    <col min="7" max="7" width="39.28515625" style="6" customWidth="1"/>
    <col min="8" max="8" width="12.140625" style="6" bestFit="1" customWidth="1"/>
    <col min="9" max="9" width="11.7109375" style="6" customWidth="1"/>
    <col min="10" max="37" width="9.28515625" style="6" customWidth="1"/>
    <col min="38" max="44" width="20.7109375" style="6" bestFit="1" customWidth="1"/>
    <col min="45" max="45" width="17.85546875" style="6" bestFit="1" customWidth="1"/>
    <col min="46" max="58" width="20.7109375" style="6" bestFit="1" customWidth="1"/>
    <col min="59" max="59" width="14.42578125" style="6" bestFit="1" customWidth="1"/>
    <col min="60" max="60" width="9.140625" style="6"/>
    <col min="61" max="62" width="21.85546875" style="6" bestFit="1" customWidth="1"/>
    <col min="63" max="63" width="13.140625" style="6" customWidth="1"/>
    <col min="64" max="64" width="14.42578125" style="6" bestFit="1" customWidth="1"/>
    <col min="65" max="65" width="16.140625" style="6" bestFit="1" customWidth="1"/>
    <col min="66" max="66" width="13.85546875" style="6" bestFit="1" customWidth="1"/>
    <col min="67" max="68" width="9.28515625" style="6" bestFit="1" customWidth="1"/>
    <col min="69" max="70" width="9.140625" style="6"/>
    <col min="71" max="71" width="9.28515625" style="6" bestFit="1" customWidth="1"/>
    <col min="72" max="73" width="19.5703125" style="6" bestFit="1" customWidth="1"/>
    <col min="74" max="74" width="9.28515625" style="6" bestFit="1" customWidth="1"/>
    <col min="75" max="75" width="10.42578125" style="6" bestFit="1" customWidth="1"/>
    <col min="76" max="78" width="9.28515625" style="6" bestFit="1" customWidth="1"/>
    <col min="79" max="80" width="16.140625" style="6" bestFit="1" customWidth="1"/>
    <col min="81" max="81" width="14.42578125" style="6" bestFit="1" customWidth="1"/>
    <col min="82" max="88" width="16.140625" style="6" bestFit="1" customWidth="1"/>
    <col min="89" max="90" width="19.5703125" style="6" bestFit="1" customWidth="1"/>
    <col min="91" max="91" width="16.140625" style="6" bestFit="1" customWidth="1"/>
    <col min="92" max="93" width="17.85546875" style="6" bestFit="1" customWidth="1"/>
    <col min="94" max="96" width="16.140625" style="6" bestFit="1" customWidth="1"/>
    <col min="97" max="98" width="17.85546875" style="6" bestFit="1" customWidth="1"/>
    <col min="99" max="102" width="16.140625" style="6" bestFit="1" customWidth="1"/>
    <col min="103" max="104" width="19.5703125" style="6" bestFit="1" customWidth="1"/>
    <col min="105" max="121" width="16.140625" style="6" bestFit="1" customWidth="1"/>
    <col min="122" max="124" width="17.85546875" style="6" bestFit="1" customWidth="1"/>
    <col min="125" max="126" width="16.140625" style="6" bestFit="1" customWidth="1"/>
    <col min="127" max="127" width="17.85546875" style="6" bestFit="1" customWidth="1"/>
    <col min="128" max="129" width="20.7109375" style="6" bestFit="1" customWidth="1"/>
    <col min="130" max="130" width="10.42578125" style="6" bestFit="1" customWidth="1"/>
    <col min="131" max="134" width="12.7109375" style="6" bestFit="1" customWidth="1"/>
    <col min="135" max="137" width="9.28515625" style="6" bestFit="1" customWidth="1"/>
    <col min="138" max="16384" width="9.140625" style="6"/>
  </cols>
  <sheetData>
    <row r="1" spans="1:75" s="6" customFormat="1" x14ac:dyDescent="0.25">
      <c r="BS1" s="6" t="s">
        <v>0</v>
      </c>
    </row>
    <row r="2" spans="1:75" s="6" customFormat="1" x14ac:dyDescent="0.25">
      <c r="C2" s="7"/>
      <c r="D2" s="8"/>
      <c r="E2" s="8"/>
      <c r="F2" s="8"/>
      <c r="G2" s="8"/>
      <c r="H2" s="8"/>
      <c r="I2" s="8"/>
      <c r="J2" s="8"/>
      <c r="K2" s="8"/>
      <c r="L2" s="9"/>
    </row>
    <row r="3" spans="1:75" s="6" customFormat="1" x14ac:dyDescent="0.25">
      <c r="C3" s="10"/>
      <c r="D3" s="11"/>
      <c r="E3" s="11"/>
      <c r="F3" s="11"/>
      <c r="G3" s="11"/>
      <c r="H3" s="11"/>
      <c r="I3" s="11"/>
      <c r="J3" s="11"/>
      <c r="K3" s="11"/>
      <c r="L3" s="12"/>
    </row>
    <row r="4" spans="1:75" s="6" customFormat="1" x14ac:dyDescent="0.25">
      <c r="C4" s="10"/>
      <c r="D4" s="11" t="s">
        <v>1</v>
      </c>
      <c r="E4" s="11"/>
      <c r="F4" s="11"/>
      <c r="G4" s="11"/>
      <c r="H4" s="11"/>
      <c r="I4" s="11"/>
      <c r="J4" s="11"/>
      <c r="K4" s="11"/>
      <c r="L4" s="12"/>
      <c r="BW4" s="6" t="s">
        <v>1</v>
      </c>
    </row>
    <row r="5" spans="1:75" s="6" customFormat="1" x14ac:dyDescent="0.25">
      <c r="C5" s="10"/>
      <c r="D5" s="11"/>
      <c r="E5" s="11"/>
      <c r="F5" s="11"/>
      <c r="G5" s="11"/>
      <c r="H5" s="11"/>
      <c r="I5" s="11"/>
      <c r="J5" s="11"/>
      <c r="K5" s="11"/>
      <c r="L5" s="12"/>
    </row>
    <row r="6" spans="1:75" s="6" customFormat="1" x14ac:dyDescent="0.25">
      <c r="C6" s="10"/>
      <c r="D6" s="11" t="s">
        <v>2</v>
      </c>
      <c r="E6" s="11"/>
      <c r="F6" s="11"/>
      <c r="G6" s="11"/>
      <c r="H6" s="11"/>
      <c r="I6" s="11"/>
      <c r="J6" s="11"/>
      <c r="K6" s="11"/>
      <c r="L6" s="12"/>
      <c r="BW6" s="6" t="s">
        <v>2</v>
      </c>
    </row>
    <row r="7" spans="1:75" s="6" customFormat="1" x14ac:dyDescent="0.25">
      <c r="C7" s="10"/>
      <c r="D7" s="11"/>
      <c r="E7" s="11"/>
      <c r="F7" s="11"/>
      <c r="G7" s="11"/>
      <c r="H7" s="11"/>
      <c r="I7" s="11"/>
      <c r="J7" s="11"/>
      <c r="K7" s="11"/>
      <c r="L7" s="12"/>
    </row>
    <row r="8" spans="1:75" s="6" customFormat="1" x14ac:dyDescent="0.25">
      <c r="C8" s="10"/>
      <c r="D8" s="11"/>
      <c r="E8" s="11"/>
      <c r="F8" s="11"/>
      <c r="G8" s="11"/>
      <c r="H8" s="11"/>
      <c r="I8" s="11"/>
      <c r="J8" s="11"/>
      <c r="K8" s="11"/>
      <c r="L8" s="12"/>
    </row>
    <row r="9" spans="1:75" s="6" customFormat="1" x14ac:dyDescent="0.25">
      <c r="C9" s="13"/>
      <c r="D9" s="14"/>
      <c r="E9" s="14"/>
      <c r="F9" s="14"/>
      <c r="G9" s="14"/>
      <c r="H9" s="14"/>
      <c r="I9" s="14"/>
      <c r="J9" s="14"/>
      <c r="K9" s="14"/>
      <c r="L9" s="15"/>
    </row>
    <row r="10" spans="1:75" s="6" customFormat="1" x14ac:dyDescent="0.25"/>
    <row r="11" spans="1:75" s="6" customFormat="1" x14ac:dyDescent="0.25"/>
    <row r="12" spans="1:75" s="6" customFormat="1" x14ac:dyDescent="0.25">
      <c r="A12" s="6" t="s">
        <v>3</v>
      </c>
    </row>
    <row r="13" spans="1:75" s="6" customFormat="1" x14ac:dyDescent="0.25"/>
    <row r="14" spans="1:75" s="6" customFormat="1" x14ac:dyDescent="0.25"/>
    <row r="15" spans="1:75" s="6" customFormat="1" x14ac:dyDescent="0.25"/>
    <row r="16" spans="1:75" s="6" customFormat="1" x14ac:dyDescent="0.25"/>
    <row r="17" spans="3:130" s="6" customFormat="1" x14ac:dyDescent="0.25">
      <c r="L17" s="7"/>
      <c r="M17" s="8"/>
      <c r="N17" s="8"/>
      <c r="O17" s="8"/>
      <c r="P17" s="9"/>
    </row>
    <row r="18" spans="3:130" s="6" customFormat="1" ht="15" customHeight="1" x14ac:dyDescent="0.25">
      <c r="L18" s="10"/>
      <c r="M18" s="16" t="s">
        <v>4</v>
      </c>
      <c r="N18" s="16"/>
      <c r="O18" s="16"/>
      <c r="P18" s="12"/>
      <c r="CF18" s="6" t="s">
        <v>4</v>
      </c>
    </row>
    <row r="19" spans="3:130" s="6" customFormat="1" x14ac:dyDescent="0.25">
      <c r="L19" s="10"/>
      <c r="M19" s="16"/>
      <c r="N19" s="16"/>
      <c r="O19" s="16"/>
      <c r="P19" s="12"/>
    </row>
    <row r="20" spans="3:130" s="6" customFormat="1" x14ac:dyDescent="0.25">
      <c r="L20" s="10"/>
      <c r="M20" s="16"/>
      <c r="N20" s="16"/>
      <c r="O20" s="16"/>
      <c r="P20" s="12"/>
    </row>
    <row r="21" spans="3:130" s="6" customFormat="1" x14ac:dyDescent="0.25">
      <c r="L21" s="13"/>
      <c r="M21" s="14"/>
      <c r="N21" s="14"/>
      <c r="O21" s="14"/>
      <c r="P21" s="15"/>
    </row>
    <row r="22" spans="3:130" s="6" customFormat="1" x14ac:dyDescent="0.25">
      <c r="I22" s="6">
        <f t="shared" ref="I22:X23" si="0">J22-1</f>
        <v>-30</v>
      </c>
      <c r="J22" s="6">
        <f t="shared" si="0"/>
        <v>-29</v>
      </c>
      <c r="K22" s="6">
        <f t="shared" si="0"/>
        <v>-28</v>
      </c>
      <c r="L22" s="6">
        <f t="shared" si="0"/>
        <v>-27</v>
      </c>
      <c r="M22" s="6">
        <f t="shared" si="0"/>
        <v>-26</v>
      </c>
      <c r="N22" s="6">
        <f t="shared" si="0"/>
        <v>-25</v>
      </c>
      <c r="O22" s="6">
        <f t="shared" si="0"/>
        <v>-24</v>
      </c>
      <c r="P22" s="6">
        <f t="shared" si="0"/>
        <v>-23</v>
      </c>
      <c r="Q22" s="6">
        <f t="shared" si="0"/>
        <v>-22</v>
      </c>
      <c r="R22" s="6">
        <f t="shared" si="0"/>
        <v>-21</v>
      </c>
      <c r="S22" s="6">
        <f t="shared" si="0"/>
        <v>-20</v>
      </c>
      <c r="T22" s="6">
        <f t="shared" si="0"/>
        <v>-19</v>
      </c>
      <c r="U22" s="6">
        <f t="shared" si="0"/>
        <v>-18</v>
      </c>
      <c r="V22" s="6">
        <f t="shared" si="0"/>
        <v>-17</v>
      </c>
      <c r="W22" s="6">
        <f t="shared" si="0"/>
        <v>-16</v>
      </c>
      <c r="X22" s="6">
        <f t="shared" si="0"/>
        <v>-15</v>
      </c>
      <c r="Y22" s="6">
        <f t="shared" ref="Y22:AN23" si="1">Z22-1</f>
        <v>-14</v>
      </c>
      <c r="Z22" s="6">
        <f t="shared" si="1"/>
        <v>-13</v>
      </c>
      <c r="AA22" s="6">
        <f t="shared" si="1"/>
        <v>-12</v>
      </c>
      <c r="AB22" s="6">
        <f t="shared" si="1"/>
        <v>-11</v>
      </c>
      <c r="AC22" s="6">
        <f t="shared" si="1"/>
        <v>-10</v>
      </c>
      <c r="AD22" s="6">
        <f t="shared" si="1"/>
        <v>-9</v>
      </c>
      <c r="AE22" s="6">
        <f t="shared" si="1"/>
        <v>-8</v>
      </c>
      <c r="AF22" s="6">
        <f t="shared" si="1"/>
        <v>-7</v>
      </c>
      <c r="AG22" s="6">
        <f t="shared" si="1"/>
        <v>-6</v>
      </c>
      <c r="AH22" s="6">
        <f t="shared" si="1"/>
        <v>-5</v>
      </c>
      <c r="AI22" s="6">
        <f t="shared" si="1"/>
        <v>-4</v>
      </c>
      <c r="AJ22" s="6">
        <f t="shared" si="1"/>
        <v>-3</v>
      </c>
      <c r="AK22" s="6">
        <f t="shared" si="1"/>
        <v>-2</v>
      </c>
      <c r="AL22" s="6">
        <f t="shared" si="1"/>
        <v>-1</v>
      </c>
      <c r="AM22" s="6">
        <f t="shared" si="1"/>
        <v>0</v>
      </c>
      <c r="AN22" s="6">
        <f t="shared" si="1"/>
        <v>1</v>
      </c>
      <c r="AO22" s="6">
        <f t="shared" ref="AO22:BD23" si="2">AP22-1</f>
        <v>2</v>
      </c>
      <c r="AP22" s="6">
        <f t="shared" si="2"/>
        <v>3</v>
      </c>
      <c r="AQ22" s="6">
        <f t="shared" si="2"/>
        <v>4</v>
      </c>
      <c r="AR22" s="6">
        <f t="shared" si="2"/>
        <v>5</v>
      </c>
      <c r="AS22" s="6">
        <f t="shared" si="2"/>
        <v>6</v>
      </c>
      <c r="AT22" s="6">
        <f t="shared" si="2"/>
        <v>7</v>
      </c>
      <c r="AU22" s="6">
        <f t="shared" si="2"/>
        <v>8</v>
      </c>
      <c r="AV22" s="6">
        <f t="shared" si="2"/>
        <v>9</v>
      </c>
      <c r="AW22" s="6">
        <f t="shared" si="2"/>
        <v>10</v>
      </c>
      <c r="AX22" s="6">
        <f t="shared" si="2"/>
        <v>11</v>
      </c>
      <c r="AY22" s="6">
        <f t="shared" si="2"/>
        <v>12</v>
      </c>
      <c r="AZ22" s="6">
        <f t="shared" si="2"/>
        <v>13</v>
      </c>
      <c r="BA22" s="6">
        <f t="shared" si="2"/>
        <v>14</v>
      </c>
      <c r="BB22" s="6">
        <f t="shared" si="2"/>
        <v>15</v>
      </c>
      <c r="BC22" s="6">
        <f t="shared" si="2"/>
        <v>16</v>
      </c>
      <c r="BD22" s="6">
        <f>BE22-1</f>
        <v>17</v>
      </c>
      <c r="BE22" s="6">
        <v>18</v>
      </c>
      <c r="BF22" s="6">
        <f>BE22+1</f>
        <v>19</v>
      </c>
      <c r="BG22" s="6">
        <f>BF22+1</f>
        <v>20</v>
      </c>
      <c r="CB22" s="6">
        <v>-30</v>
      </c>
      <c r="CC22" s="6">
        <v>-29</v>
      </c>
      <c r="CD22" s="6">
        <v>-28</v>
      </c>
      <c r="CE22" s="6">
        <v>-27</v>
      </c>
      <c r="CF22" s="6">
        <v>-26</v>
      </c>
      <c r="CG22" s="6">
        <v>-25</v>
      </c>
      <c r="CH22" s="6">
        <v>-24</v>
      </c>
      <c r="CI22" s="6">
        <v>-23</v>
      </c>
      <c r="CJ22" s="6">
        <v>-22</v>
      </c>
      <c r="CK22" s="6">
        <v>-21</v>
      </c>
      <c r="CL22" s="6">
        <v>-20</v>
      </c>
      <c r="CM22" s="6">
        <v>-19</v>
      </c>
      <c r="CN22" s="6">
        <v>-18</v>
      </c>
      <c r="CO22" s="6">
        <v>-17</v>
      </c>
      <c r="CP22" s="6">
        <v>-16</v>
      </c>
      <c r="CQ22" s="6">
        <v>-15</v>
      </c>
      <c r="CR22" s="6">
        <v>-14</v>
      </c>
      <c r="CS22" s="6">
        <v>-13</v>
      </c>
      <c r="CT22" s="6">
        <v>-12</v>
      </c>
      <c r="CU22" s="6">
        <v>-11</v>
      </c>
      <c r="CV22" s="6">
        <v>-10</v>
      </c>
      <c r="CW22" s="6">
        <v>-9</v>
      </c>
      <c r="CX22" s="6">
        <v>-8</v>
      </c>
      <c r="CY22" s="6">
        <v>-7</v>
      </c>
      <c r="CZ22" s="6">
        <v>-6</v>
      </c>
      <c r="DA22" s="6">
        <v>-5</v>
      </c>
      <c r="DB22" s="6">
        <v>-4</v>
      </c>
      <c r="DC22" s="6">
        <v>-3</v>
      </c>
      <c r="DD22" s="6">
        <v>-2</v>
      </c>
      <c r="DE22" s="6">
        <v>-1</v>
      </c>
      <c r="DF22" s="6">
        <v>0</v>
      </c>
      <c r="DG22" s="6">
        <v>1</v>
      </c>
      <c r="DH22" s="6">
        <v>2</v>
      </c>
      <c r="DI22" s="6">
        <v>3</v>
      </c>
      <c r="DJ22" s="6">
        <v>4</v>
      </c>
      <c r="DK22" s="6">
        <v>5</v>
      </c>
      <c r="DL22" s="6">
        <v>6</v>
      </c>
      <c r="DM22" s="6">
        <v>7</v>
      </c>
      <c r="DN22" s="6">
        <v>8</v>
      </c>
      <c r="DO22" s="6">
        <v>9</v>
      </c>
      <c r="DP22" s="6">
        <v>10</v>
      </c>
      <c r="DQ22" s="6">
        <v>11</v>
      </c>
      <c r="DR22" s="6">
        <v>12</v>
      </c>
      <c r="DS22" s="6">
        <v>13</v>
      </c>
      <c r="DT22" s="6">
        <v>14</v>
      </c>
      <c r="DU22" s="6">
        <v>15</v>
      </c>
      <c r="DV22" s="6">
        <v>16</v>
      </c>
      <c r="DW22" s="6">
        <v>17</v>
      </c>
      <c r="DX22" s="6">
        <v>18</v>
      </c>
      <c r="DY22" s="6">
        <v>19</v>
      </c>
      <c r="DZ22" s="6">
        <v>20</v>
      </c>
    </row>
    <row r="23" spans="3:130" s="6" customFormat="1" x14ac:dyDescent="0.25">
      <c r="D23" s="1" t="s">
        <v>5</v>
      </c>
      <c r="E23" s="1" t="s">
        <v>6</v>
      </c>
      <c r="F23" s="1" t="s">
        <v>7</v>
      </c>
      <c r="G23" s="1" t="s">
        <v>8</v>
      </c>
      <c r="H23" s="1"/>
      <c r="I23" s="1">
        <v>1970</v>
      </c>
      <c r="J23" s="1">
        <f t="shared" si="0"/>
        <v>1971</v>
      </c>
      <c r="K23" s="1">
        <f t="shared" si="0"/>
        <v>1972</v>
      </c>
      <c r="L23" s="1">
        <f t="shared" si="0"/>
        <v>1973</v>
      </c>
      <c r="M23" s="1">
        <f t="shared" si="0"/>
        <v>1974</v>
      </c>
      <c r="N23" s="1">
        <f t="shared" si="0"/>
        <v>1975</v>
      </c>
      <c r="O23" s="1">
        <f t="shared" si="0"/>
        <v>1976</v>
      </c>
      <c r="P23" s="1">
        <f t="shared" si="0"/>
        <v>1977</v>
      </c>
      <c r="Q23" s="1">
        <f t="shared" si="0"/>
        <v>1978</v>
      </c>
      <c r="R23" s="1">
        <f t="shared" si="0"/>
        <v>1979</v>
      </c>
      <c r="S23" s="1">
        <f t="shared" si="0"/>
        <v>1980</v>
      </c>
      <c r="T23" s="1">
        <f t="shared" si="0"/>
        <v>1981</v>
      </c>
      <c r="U23" s="1">
        <f t="shared" si="0"/>
        <v>1982</v>
      </c>
      <c r="V23" s="1">
        <f t="shared" si="0"/>
        <v>1983</v>
      </c>
      <c r="W23" s="1">
        <f t="shared" si="0"/>
        <v>1984</v>
      </c>
      <c r="X23" s="1">
        <f t="shared" si="0"/>
        <v>1985</v>
      </c>
      <c r="Y23" s="1">
        <f t="shared" si="1"/>
        <v>1986</v>
      </c>
      <c r="Z23" s="1">
        <f t="shared" si="1"/>
        <v>1987</v>
      </c>
      <c r="AA23" s="1">
        <f t="shared" si="1"/>
        <v>1988</v>
      </c>
      <c r="AB23" s="1">
        <f t="shared" si="1"/>
        <v>1989</v>
      </c>
      <c r="AC23" s="1">
        <f t="shared" si="1"/>
        <v>1990</v>
      </c>
      <c r="AD23" s="1">
        <f t="shared" si="1"/>
        <v>1991</v>
      </c>
      <c r="AE23" s="1">
        <f t="shared" si="1"/>
        <v>1992</v>
      </c>
      <c r="AF23" s="1">
        <f t="shared" si="1"/>
        <v>1993</v>
      </c>
      <c r="AG23" s="1">
        <f t="shared" si="1"/>
        <v>1994</v>
      </c>
      <c r="AH23" s="1">
        <f t="shared" si="1"/>
        <v>1995</v>
      </c>
      <c r="AI23" s="1">
        <f t="shared" si="1"/>
        <v>1996</v>
      </c>
      <c r="AJ23" s="1">
        <f t="shared" si="1"/>
        <v>1997</v>
      </c>
      <c r="AK23" s="1">
        <f t="shared" si="1"/>
        <v>1998</v>
      </c>
      <c r="AL23" s="1">
        <f t="shared" si="1"/>
        <v>1999</v>
      </c>
      <c r="AM23" s="1">
        <f t="shared" si="1"/>
        <v>2000</v>
      </c>
      <c r="AN23" s="1">
        <f t="shared" si="1"/>
        <v>2001</v>
      </c>
      <c r="AO23" s="1">
        <f t="shared" si="2"/>
        <v>2002</v>
      </c>
      <c r="AP23" s="1">
        <f t="shared" si="2"/>
        <v>2003</v>
      </c>
      <c r="AQ23" s="1">
        <f t="shared" si="2"/>
        <v>2004</v>
      </c>
      <c r="AR23" s="1">
        <f t="shared" si="2"/>
        <v>2005</v>
      </c>
      <c r="AS23" s="1">
        <f t="shared" si="2"/>
        <v>2006</v>
      </c>
      <c r="AT23" s="1">
        <f t="shared" si="2"/>
        <v>2007</v>
      </c>
      <c r="AU23" s="1">
        <f t="shared" si="2"/>
        <v>2008</v>
      </c>
      <c r="AV23" s="1">
        <f t="shared" si="2"/>
        <v>2009</v>
      </c>
      <c r="AW23" s="1">
        <f t="shared" si="2"/>
        <v>2010</v>
      </c>
      <c r="AX23" s="1">
        <f t="shared" si="2"/>
        <v>2011</v>
      </c>
      <c r="AY23" s="1">
        <f t="shared" si="2"/>
        <v>2012</v>
      </c>
      <c r="AZ23" s="1">
        <f t="shared" si="2"/>
        <v>2013</v>
      </c>
      <c r="BA23" s="1">
        <f t="shared" si="2"/>
        <v>2014</v>
      </c>
      <c r="BB23" s="1">
        <f t="shared" si="2"/>
        <v>2015</v>
      </c>
      <c r="BC23" s="1">
        <f t="shared" si="2"/>
        <v>2016</v>
      </c>
      <c r="BD23" s="1">
        <f t="shared" si="2"/>
        <v>2017</v>
      </c>
      <c r="BE23" s="1">
        <v>2018</v>
      </c>
      <c r="BW23" s="6" t="s">
        <v>9</v>
      </c>
      <c r="BX23" s="6" t="s">
        <v>6</v>
      </c>
      <c r="BY23" s="6" t="s">
        <v>7</v>
      </c>
      <c r="BZ23" s="6" t="s">
        <v>8</v>
      </c>
      <c r="CB23" s="6">
        <v>1970</v>
      </c>
      <c r="CC23" s="6">
        <v>1971</v>
      </c>
      <c r="CD23" s="6">
        <v>1972</v>
      </c>
      <c r="CE23" s="6">
        <v>1973</v>
      </c>
      <c r="CF23" s="6">
        <v>1974</v>
      </c>
      <c r="CG23" s="6">
        <v>1975</v>
      </c>
      <c r="CH23" s="6">
        <v>1976</v>
      </c>
      <c r="CI23" s="6">
        <v>1977</v>
      </c>
      <c r="CJ23" s="6">
        <v>1978</v>
      </c>
      <c r="CK23" s="6">
        <v>1979</v>
      </c>
      <c r="CL23" s="6">
        <v>1980</v>
      </c>
      <c r="CM23" s="6">
        <v>1981</v>
      </c>
      <c r="CN23" s="6">
        <v>1982</v>
      </c>
      <c r="CO23" s="6">
        <v>1983</v>
      </c>
      <c r="CP23" s="6">
        <v>1984</v>
      </c>
      <c r="CQ23" s="6">
        <v>1985</v>
      </c>
      <c r="CR23" s="6">
        <v>1986</v>
      </c>
      <c r="CS23" s="6">
        <v>1987</v>
      </c>
      <c r="CT23" s="6">
        <v>1988</v>
      </c>
      <c r="CU23" s="6">
        <v>1989</v>
      </c>
      <c r="CV23" s="6">
        <v>1990</v>
      </c>
      <c r="CW23" s="6">
        <v>1991</v>
      </c>
      <c r="CX23" s="6">
        <v>1992</v>
      </c>
      <c r="CY23" s="6">
        <v>1993</v>
      </c>
      <c r="CZ23" s="6">
        <v>1994</v>
      </c>
      <c r="DA23" s="6">
        <v>1995</v>
      </c>
      <c r="DB23" s="6">
        <v>1996</v>
      </c>
      <c r="DC23" s="6">
        <v>1997</v>
      </c>
      <c r="DD23" s="6">
        <v>1998</v>
      </c>
      <c r="DE23" s="6">
        <v>1999</v>
      </c>
      <c r="DF23" s="6">
        <v>2000</v>
      </c>
      <c r="DG23" s="6">
        <v>2001</v>
      </c>
      <c r="DH23" s="6">
        <v>2002</v>
      </c>
      <c r="DI23" s="6">
        <v>2003</v>
      </c>
      <c r="DJ23" s="6">
        <v>2004</v>
      </c>
      <c r="DK23" s="6">
        <v>2005</v>
      </c>
      <c r="DL23" s="6">
        <v>2006</v>
      </c>
      <c r="DM23" s="6">
        <v>2007</v>
      </c>
      <c r="DN23" s="6">
        <v>2008</v>
      </c>
      <c r="DO23" s="6">
        <v>2009</v>
      </c>
      <c r="DP23" s="6">
        <v>2010</v>
      </c>
      <c r="DQ23" s="6">
        <v>2011</v>
      </c>
      <c r="DR23" s="6">
        <v>2012</v>
      </c>
      <c r="DS23" s="6">
        <v>2013</v>
      </c>
      <c r="DT23" s="6">
        <v>2014</v>
      </c>
      <c r="DU23" s="6">
        <v>2015</v>
      </c>
      <c r="DV23" s="6">
        <v>2016</v>
      </c>
      <c r="DW23" s="6">
        <v>2017</v>
      </c>
      <c r="DX23" s="6">
        <v>2018</v>
      </c>
    </row>
    <row r="24" spans="3:130" s="6" customFormat="1" x14ac:dyDescent="0.25">
      <c r="D24" s="6" t="s">
        <v>10</v>
      </c>
      <c r="E24" s="6" t="s">
        <v>11</v>
      </c>
      <c r="F24" s="6" t="s">
        <v>12</v>
      </c>
      <c r="G24" s="6" t="s">
        <v>13</v>
      </c>
      <c r="I24" s="17">
        <v>4.8064021441876701</v>
      </c>
      <c r="J24" s="17">
        <v>4.811771940841659</v>
      </c>
      <c r="K24" s="17">
        <v>4.8408069483933014</v>
      </c>
      <c r="L24" s="17">
        <v>4.9668381228349707</v>
      </c>
      <c r="M24" s="17">
        <v>5.6917871443296395</v>
      </c>
      <c r="N24" s="17">
        <v>5.868287976004499</v>
      </c>
      <c r="O24" s="17">
        <v>5.9046426353042003</v>
      </c>
      <c r="P24" s="17">
        <v>6.4021335309861005</v>
      </c>
      <c r="Q24" s="17">
        <v>6.9299733238923986</v>
      </c>
      <c r="R24" s="17">
        <v>7.0751675428184013</v>
      </c>
      <c r="S24" s="17">
        <v>7.8749123381107626</v>
      </c>
      <c r="T24" s="17">
        <v>8.7624571012033812</v>
      </c>
      <c r="U24" s="17">
        <v>11.105102337340737</v>
      </c>
      <c r="V24" s="17">
        <v>11.989077305062466</v>
      </c>
      <c r="W24" s="17">
        <v>14.012049061446476</v>
      </c>
      <c r="X24" s="17">
        <v>15.01144109268291</v>
      </c>
      <c r="Y24" s="17">
        <v>15.468768205409981</v>
      </c>
      <c r="Z24" s="17">
        <v>15.853260149191005</v>
      </c>
      <c r="AA24" s="17">
        <v>16.729505210013002</v>
      </c>
      <c r="AB24" s="17">
        <v>57.067105463891025</v>
      </c>
      <c r="AC24" s="17">
        <v>63.928632058505123</v>
      </c>
      <c r="AD24" s="17">
        <v>62.808813395230963</v>
      </c>
      <c r="AE24" s="17">
        <v>65.446702848868597</v>
      </c>
      <c r="AF24" s="17">
        <v>65.284232765195668</v>
      </c>
      <c r="AG24" s="17">
        <v>68.3743833155647</v>
      </c>
      <c r="AH24" s="17">
        <v>67.337278522326756</v>
      </c>
      <c r="AI24" s="17">
        <v>71.903752171298279</v>
      </c>
      <c r="AJ24" s="17">
        <v>71.721281128052198</v>
      </c>
      <c r="AK24" s="17">
        <v>70.593472268689396</v>
      </c>
      <c r="AL24" s="17">
        <v>49.605888449069994</v>
      </c>
      <c r="AM24" s="17">
        <v>50.349742450586</v>
      </c>
      <c r="AN24" s="17">
        <v>52.632464809334017</v>
      </c>
      <c r="AO24" s="17">
        <v>59.756597208712982</v>
      </c>
      <c r="AP24" s="17">
        <v>64.124043681941004</v>
      </c>
      <c r="AQ24" s="17">
        <v>69.491900183438005</v>
      </c>
      <c r="AR24" s="17">
        <v>76.223691495392984</v>
      </c>
      <c r="AS24" s="17">
        <v>75.827234249267988</v>
      </c>
      <c r="AT24" s="17">
        <v>81.30832847214198</v>
      </c>
      <c r="AU24" s="17">
        <v>87.502139806732984</v>
      </c>
      <c r="AV24" s="17">
        <v>93.40124841514502</v>
      </c>
      <c r="AW24" s="17">
        <v>109.58289322142602</v>
      </c>
      <c r="AX24" s="17">
        <v>112.79502737341461</v>
      </c>
      <c r="AY24" s="17">
        <v>125.87502277770469</v>
      </c>
      <c r="AZ24" s="17">
        <v>135.97532741345898</v>
      </c>
      <c r="BA24" s="17">
        <v>146.21680903729606</v>
      </c>
      <c r="BB24" s="17">
        <v>153.86056395768253</v>
      </c>
      <c r="BC24" s="17">
        <v>180.23628764283811</v>
      </c>
      <c r="BD24" s="17">
        <v>188.19064907468606</v>
      </c>
      <c r="BE24" s="17">
        <v>188.19064907468606</v>
      </c>
      <c r="BW24" s="6" t="s">
        <v>10</v>
      </c>
      <c r="BX24" s="6" t="s">
        <v>11</v>
      </c>
      <c r="BY24" s="6" t="s">
        <v>12</v>
      </c>
      <c r="BZ24" s="6" t="s">
        <v>13</v>
      </c>
      <c r="CB24" s="6">
        <v>4.8064021441876701</v>
      </c>
      <c r="CC24" s="6">
        <v>4.811771940841659</v>
      </c>
      <c r="CD24" s="6">
        <v>4.8408069483933014</v>
      </c>
      <c r="CE24" s="6">
        <v>4.9668381228349707</v>
      </c>
      <c r="CF24" s="6">
        <v>5.6917871443296395</v>
      </c>
      <c r="CG24" s="6">
        <v>5.868287976004499</v>
      </c>
      <c r="CH24" s="6">
        <v>5.9046426353042003</v>
      </c>
      <c r="CI24" s="6">
        <v>6.4021335309861005</v>
      </c>
      <c r="CJ24" s="6">
        <v>6.9299733238923986</v>
      </c>
      <c r="CK24" s="6">
        <v>7.0751675428184013</v>
      </c>
      <c r="CL24" s="6">
        <v>7.8749123381107626</v>
      </c>
      <c r="CM24" s="6">
        <v>8.7624571012033812</v>
      </c>
      <c r="CN24" s="6">
        <v>11.105102337340737</v>
      </c>
      <c r="CO24" s="6">
        <v>11.989077305062466</v>
      </c>
      <c r="CP24" s="6">
        <v>14.012049061446476</v>
      </c>
      <c r="CQ24" s="6">
        <v>15.01144109268291</v>
      </c>
      <c r="CR24" s="6">
        <v>15.468768205409981</v>
      </c>
      <c r="CS24" s="6">
        <v>15.853260149191005</v>
      </c>
      <c r="CT24" s="6">
        <v>16.729505210013002</v>
      </c>
      <c r="CU24" s="6">
        <v>57.067105463891025</v>
      </c>
      <c r="CV24" s="6">
        <v>63.928632058505123</v>
      </c>
      <c r="CW24" s="6">
        <v>62.808813395230963</v>
      </c>
      <c r="CX24" s="6">
        <v>65.446702848868597</v>
      </c>
      <c r="CY24" s="6">
        <v>65.284232765195668</v>
      </c>
      <c r="CZ24" s="6">
        <v>68.3743833155647</v>
      </c>
      <c r="DA24" s="6">
        <v>67.337278522326756</v>
      </c>
      <c r="DB24" s="6">
        <v>71.903752171298279</v>
      </c>
      <c r="DC24" s="6">
        <v>71.721281128052198</v>
      </c>
      <c r="DD24" s="6">
        <v>70.593472268689396</v>
      </c>
      <c r="DE24" s="6">
        <v>49.605888449069994</v>
      </c>
      <c r="DF24" s="6">
        <v>50.349742450586</v>
      </c>
      <c r="DG24" s="6">
        <v>52.632464809334017</v>
      </c>
      <c r="DH24" s="6">
        <v>59.756597208712982</v>
      </c>
      <c r="DI24" s="6">
        <v>64.124043681941004</v>
      </c>
      <c r="DJ24" s="6">
        <v>69.491900183438005</v>
      </c>
      <c r="DK24" s="6">
        <v>76.223691495392984</v>
      </c>
      <c r="DL24" s="6">
        <v>75.827234249267988</v>
      </c>
      <c r="DM24" s="6">
        <v>81.30832847214198</v>
      </c>
      <c r="DN24" s="6">
        <v>87.502139806732984</v>
      </c>
      <c r="DO24" s="6">
        <v>93.40124841514502</v>
      </c>
      <c r="DP24" s="6">
        <v>109.58289322142602</v>
      </c>
      <c r="DQ24" s="6">
        <v>112.79502737341461</v>
      </c>
      <c r="DR24" s="6">
        <v>125.87502277770469</v>
      </c>
      <c r="DS24" s="6">
        <v>135.97532741345898</v>
      </c>
      <c r="DT24" s="6">
        <v>146.21680903729606</v>
      </c>
      <c r="DU24" s="6">
        <v>153.86056395768253</v>
      </c>
      <c r="DV24" s="6">
        <v>180.23628764283811</v>
      </c>
      <c r="DW24" s="6">
        <v>188.19064907468606</v>
      </c>
      <c r="DX24" s="6">
        <v>188.19064907468606</v>
      </c>
    </row>
    <row r="25" spans="3:130" s="6" customFormat="1" x14ac:dyDescent="0.25">
      <c r="D25" s="6" t="s">
        <v>10</v>
      </c>
      <c r="E25" s="6" t="s">
        <v>11</v>
      </c>
      <c r="F25" s="6" t="s">
        <v>12</v>
      </c>
      <c r="G25" s="6" t="s">
        <v>13</v>
      </c>
      <c r="I25" s="17">
        <v>42.957544427894007</v>
      </c>
      <c r="J25" s="17">
        <v>44.969930503074018</v>
      </c>
      <c r="K25" s="17">
        <v>49.853591699391025</v>
      </c>
      <c r="L25" s="17">
        <v>54.355569072832999</v>
      </c>
      <c r="M25" s="17">
        <v>56.663363963786004</v>
      </c>
      <c r="N25" s="17">
        <v>57.746252552994029</v>
      </c>
      <c r="O25" s="17">
        <v>61.582037565444978</v>
      </c>
      <c r="P25" s="17">
        <v>65.044032788063006</v>
      </c>
      <c r="Q25" s="17">
        <v>67.063930679270982</v>
      </c>
      <c r="R25" s="17">
        <v>69.317513139692963</v>
      </c>
      <c r="S25" s="17">
        <v>70.679194898320034</v>
      </c>
      <c r="T25" s="17">
        <v>70.490594612846039</v>
      </c>
      <c r="U25" s="17">
        <v>70.202189933853987</v>
      </c>
      <c r="V25" s="17">
        <v>71.890287575981063</v>
      </c>
      <c r="W25" s="17">
        <v>74.898610495098026</v>
      </c>
      <c r="X25" s="17">
        <v>75.908342594940748</v>
      </c>
      <c r="Y25" s="17">
        <v>78.37415394152255</v>
      </c>
      <c r="Z25" s="17">
        <v>81.523354262617374</v>
      </c>
      <c r="AA25" s="17">
        <v>85.28033010647998</v>
      </c>
      <c r="AB25" s="17">
        <v>92.540693892951921</v>
      </c>
      <c r="AC25" s="17">
        <v>108.24304958174908</v>
      </c>
      <c r="AD25" s="17">
        <v>114.52056759904907</v>
      </c>
      <c r="AE25" s="17">
        <v>120.46258677713796</v>
      </c>
      <c r="AF25" s="17">
        <v>122.76695335520124</v>
      </c>
      <c r="AG25" s="17">
        <v>127.02541690487945</v>
      </c>
      <c r="AH25" s="17">
        <v>131.53027865985752</v>
      </c>
      <c r="AI25" s="17">
        <v>135.54536295961199</v>
      </c>
      <c r="AJ25" s="17">
        <v>146.53089471860878</v>
      </c>
      <c r="AK25" s="17">
        <v>152.10279651242277</v>
      </c>
      <c r="AL25" s="17">
        <v>155.06313613707582</v>
      </c>
      <c r="AM25" s="17">
        <v>158.43430213442255</v>
      </c>
      <c r="AN25" s="17">
        <v>165.78682321392435</v>
      </c>
      <c r="AO25" s="17">
        <v>168.75335286139378</v>
      </c>
      <c r="AP25" s="17">
        <v>174.59080746654323</v>
      </c>
      <c r="AQ25" s="17">
        <v>184.20041578943986</v>
      </c>
      <c r="AR25" s="17">
        <v>190.65387462785404</v>
      </c>
      <c r="AS25" s="17">
        <v>196.97762818029943</v>
      </c>
      <c r="AT25" s="17">
        <v>205.66755936066971</v>
      </c>
      <c r="AU25" s="17">
        <v>210.14064898118809</v>
      </c>
      <c r="AV25" s="17">
        <v>211.20989329791021</v>
      </c>
      <c r="AW25" s="17">
        <v>232.70405146411923</v>
      </c>
      <c r="AX25" s="17">
        <v>239.97565094317522</v>
      </c>
      <c r="AY25" s="17">
        <v>248.82401058615591</v>
      </c>
      <c r="AZ25" s="17">
        <v>247.94439281276985</v>
      </c>
      <c r="BA25" s="17">
        <v>250.81960096537367</v>
      </c>
      <c r="BB25" s="17">
        <v>254.88911734532294</v>
      </c>
      <c r="BC25" s="17">
        <v>260.81920615689074</v>
      </c>
      <c r="BD25" s="17">
        <v>263.47836770191276</v>
      </c>
      <c r="BE25" s="17">
        <v>271.79332347698499</v>
      </c>
      <c r="BW25" s="6" t="s">
        <v>10</v>
      </c>
      <c r="BX25" s="6" t="s">
        <v>11</v>
      </c>
      <c r="BY25" s="6" t="s">
        <v>12</v>
      </c>
      <c r="BZ25" s="6" t="s">
        <v>13</v>
      </c>
      <c r="CB25" s="6">
        <v>42.957544427894007</v>
      </c>
      <c r="CC25" s="6">
        <v>44.969930503074018</v>
      </c>
      <c r="CD25" s="6">
        <v>49.853591699391025</v>
      </c>
      <c r="CE25" s="6">
        <v>54.355569072832999</v>
      </c>
      <c r="CF25" s="6">
        <v>56.663363963786004</v>
      </c>
      <c r="CG25" s="6">
        <v>57.746252552994029</v>
      </c>
      <c r="CH25" s="6">
        <v>61.582037565444978</v>
      </c>
      <c r="CI25" s="6">
        <v>65.044032788063006</v>
      </c>
      <c r="CJ25" s="6">
        <v>67.063930679270982</v>
      </c>
      <c r="CK25" s="6">
        <v>69.317513139692963</v>
      </c>
      <c r="CL25" s="6">
        <v>70.679194898320034</v>
      </c>
      <c r="CM25" s="6">
        <v>70.490594612846039</v>
      </c>
      <c r="CN25" s="6">
        <v>70.202189933853987</v>
      </c>
      <c r="CO25" s="6">
        <v>71.890287575981063</v>
      </c>
      <c r="CP25" s="6">
        <v>74.898610495098026</v>
      </c>
      <c r="CQ25" s="6">
        <v>75.908342594940748</v>
      </c>
      <c r="CR25" s="6">
        <v>78.37415394152255</v>
      </c>
      <c r="CS25" s="6">
        <v>81.523354262617374</v>
      </c>
      <c r="CT25" s="6">
        <v>85.28033010647998</v>
      </c>
      <c r="CU25" s="6">
        <v>92.540693892951921</v>
      </c>
      <c r="CV25" s="6">
        <v>108.24304958174908</v>
      </c>
      <c r="CW25" s="6">
        <v>114.52056759904907</v>
      </c>
      <c r="CX25" s="6">
        <v>120.46258677713796</v>
      </c>
      <c r="CY25" s="6">
        <v>122.76695335520124</v>
      </c>
      <c r="CZ25" s="6">
        <v>127.02541690487945</v>
      </c>
      <c r="DA25" s="6">
        <v>131.53027865985752</v>
      </c>
      <c r="DB25" s="6">
        <v>135.54536295961199</v>
      </c>
      <c r="DC25" s="6">
        <v>146.53089471860878</v>
      </c>
      <c r="DD25" s="6">
        <v>152.10279651242277</v>
      </c>
      <c r="DE25" s="6">
        <v>155.06313613707582</v>
      </c>
      <c r="DF25" s="6">
        <v>158.43430213442255</v>
      </c>
      <c r="DG25" s="6">
        <v>165.78682321392435</v>
      </c>
      <c r="DH25" s="6">
        <v>168.75335286139378</v>
      </c>
      <c r="DI25" s="6">
        <v>174.59080746654323</v>
      </c>
      <c r="DJ25" s="6">
        <v>184.20041578943986</v>
      </c>
      <c r="DK25" s="6">
        <v>190.65387462785404</v>
      </c>
      <c r="DL25" s="6">
        <v>196.97762818029943</v>
      </c>
      <c r="DM25" s="6">
        <v>205.66755936066971</v>
      </c>
      <c r="DN25" s="6">
        <v>210.14064898118809</v>
      </c>
      <c r="DO25" s="6">
        <v>211.20989329791021</v>
      </c>
      <c r="DP25" s="6">
        <v>232.70405146411923</v>
      </c>
      <c r="DQ25" s="6">
        <v>239.97565094317522</v>
      </c>
      <c r="DR25" s="6">
        <v>248.82401058615591</v>
      </c>
      <c r="DS25" s="6">
        <v>247.94439281276985</v>
      </c>
      <c r="DT25" s="6">
        <v>250.81960096537367</v>
      </c>
      <c r="DU25" s="6">
        <v>254.88911734532294</v>
      </c>
      <c r="DV25" s="6">
        <v>260.81920615689074</v>
      </c>
      <c r="DW25" s="6">
        <v>263.47836770191276</v>
      </c>
      <c r="DX25" s="6">
        <v>271.79332347698499</v>
      </c>
    </row>
    <row r="26" spans="3:130" s="6" customFormat="1" x14ac:dyDescent="0.25">
      <c r="C26" s="18"/>
      <c r="D26" s="6" t="s">
        <v>10</v>
      </c>
      <c r="E26" s="6" t="s">
        <v>14</v>
      </c>
      <c r="F26" s="6" t="s">
        <v>15</v>
      </c>
      <c r="G26" s="6" t="s">
        <v>16</v>
      </c>
      <c r="I26" s="17">
        <v>0.11238000000000001</v>
      </c>
      <c r="J26" s="17">
        <v>0.11301000000000001</v>
      </c>
      <c r="K26" s="17">
        <v>9.6479999999999996E-2</v>
      </c>
      <c r="L26" s="17">
        <v>0.16686000000000001</v>
      </c>
      <c r="M26" s="17">
        <v>0.16263</v>
      </c>
      <c r="N26" s="17">
        <v>0.17477999999999999</v>
      </c>
      <c r="O26" s="17">
        <v>0.14580000000000001</v>
      </c>
      <c r="P26" s="17">
        <v>0.70916999999999997</v>
      </c>
      <c r="Q26" s="17">
        <v>1.5533399999999999</v>
      </c>
      <c r="R26" s="17">
        <v>2.5577700000000001</v>
      </c>
      <c r="S26" s="17">
        <v>2.5297199999999997</v>
      </c>
      <c r="T26" s="17">
        <v>2.8286699999999998</v>
      </c>
      <c r="U26" s="17">
        <v>3.8865669999999999</v>
      </c>
      <c r="V26" s="17">
        <v>5.5996579999999998</v>
      </c>
      <c r="W26" s="17">
        <v>6.7184379999999999</v>
      </c>
      <c r="X26" s="17">
        <v>8.4353589999999983</v>
      </c>
      <c r="Y26" s="17">
        <v>7.3884699999999999</v>
      </c>
      <c r="Z26" s="17">
        <v>9.1953259999999997</v>
      </c>
      <c r="AA26" s="17">
        <v>8.6040219999999987</v>
      </c>
      <c r="AB26" s="17">
        <v>8.9168430000000001</v>
      </c>
      <c r="AC26" s="17">
        <v>8.5374300000000005</v>
      </c>
      <c r="AD26" s="17">
        <v>9.5596200000000007</v>
      </c>
      <c r="AE26" s="17">
        <v>9.030660000000001</v>
      </c>
      <c r="AF26" s="17">
        <v>8.6649000000000012</v>
      </c>
      <c r="AG26" s="17">
        <v>9.4744510000000002</v>
      </c>
      <c r="AH26" s="17">
        <v>9.064235</v>
      </c>
      <c r="AI26" s="17">
        <v>9.6340240000000019</v>
      </c>
      <c r="AJ26" s="17">
        <v>10.819964000000001</v>
      </c>
      <c r="AK26" s="17">
        <v>9.3966950000000011</v>
      </c>
      <c r="AL26" s="17">
        <v>8.4852129999999981</v>
      </c>
      <c r="AM26" s="17">
        <v>6.9914510000000005</v>
      </c>
      <c r="AN26" s="17">
        <v>7.3756780000000006</v>
      </c>
      <c r="AO26" s="17">
        <v>8.078460999999999</v>
      </c>
      <c r="AP26" s="17">
        <v>9.2997500000000013</v>
      </c>
      <c r="AQ26" s="17">
        <v>9.4060030000000001</v>
      </c>
      <c r="AR26" s="17">
        <v>10.169438999999997</v>
      </c>
      <c r="AS26" s="17">
        <v>11.333647000000001</v>
      </c>
      <c r="AT26" s="17">
        <v>13.370768</v>
      </c>
      <c r="AU26" s="17">
        <v>16.783353000000002</v>
      </c>
      <c r="AV26" s="17">
        <v>16.061833000000007</v>
      </c>
      <c r="AW26" s="17">
        <v>16.338000000000001</v>
      </c>
      <c r="AX26" s="17">
        <v>13.382576</v>
      </c>
      <c r="AY26" s="17">
        <v>13.499530999999996</v>
      </c>
      <c r="AZ26" s="17">
        <v>15.745511</v>
      </c>
      <c r="BA26" s="17">
        <v>16.033535000000001</v>
      </c>
      <c r="BB26" s="17">
        <v>16.686266000000003</v>
      </c>
      <c r="BC26" s="17">
        <v>15.509965999999999</v>
      </c>
      <c r="BD26" s="17">
        <v>15.123821000000001</v>
      </c>
      <c r="BE26" s="17">
        <v>15.4806118817</v>
      </c>
      <c r="BW26" s="6" t="s">
        <v>10</v>
      </c>
      <c r="BX26" s="6" t="s">
        <v>14</v>
      </c>
      <c r="BY26" s="6" t="s">
        <v>15</v>
      </c>
      <c r="BZ26" s="6" t="s">
        <v>16</v>
      </c>
      <c r="CB26" s="6">
        <v>0.11238000000000001</v>
      </c>
      <c r="CC26" s="6">
        <v>0.11301000000000001</v>
      </c>
      <c r="CD26" s="6">
        <v>9.6479999999999996E-2</v>
      </c>
      <c r="CE26" s="6">
        <v>0.16686000000000001</v>
      </c>
      <c r="CF26" s="6">
        <v>0.16263</v>
      </c>
      <c r="CG26" s="6">
        <v>0.17477999999999999</v>
      </c>
      <c r="CH26" s="6">
        <v>0.14580000000000001</v>
      </c>
      <c r="CI26" s="6">
        <v>0.70916999999999997</v>
      </c>
      <c r="CJ26" s="6">
        <v>1.5533399999999999</v>
      </c>
      <c r="CK26" s="6">
        <v>2.5577700000000001</v>
      </c>
      <c r="CL26" s="6">
        <v>2.5297199999999997</v>
      </c>
      <c r="CM26" s="6">
        <v>2.8286699999999998</v>
      </c>
      <c r="CN26" s="6">
        <v>3.8865669999999999</v>
      </c>
      <c r="CO26" s="6">
        <v>5.5996579999999998</v>
      </c>
      <c r="CP26" s="6">
        <v>6.7184379999999999</v>
      </c>
      <c r="CQ26" s="6">
        <v>8.4353589999999983</v>
      </c>
      <c r="CR26" s="6">
        <v>7.3884699999999999</v>
      </c>
      <c r="CS26" s="6">
        <v>9.1953259999999997</v>
      </c>
      <c r="CT26" s="6">
        <v>8.6040219999999987</v>
      </c>
      <c r="CU26" s="6">
        <v>8.9168430000000001</v>
      </c>
      <c r="CV26" s="6">
        <v>8.5374300000000005</v>
      </c>
      <c r="CW26" s="6">
        <v>9.5596200000000007</v>
      </c>
      <c r="CX26" s="6">
        <v>9.030660000000001</v>
      </c>
      <c r="CY26" s="6">
        <v>8.6649000000000012</v>
      </c>
      <c r="CZ26" s="6">
        <v>9.4744510000000002</v>
      </c>
      <c r="DA26" s="6">
        <v>9.064235</v>
      </c>
      <c r="DB26" s="6">
        <v>9.6340240000000019</v>
      </c>
      <c r="DC26" s="6">
        <v>10.819964000000001</v>
      </c>
      <c r="DD26" s="6">
        <v>9.3966950000000011</v>
      </c>
      <c r="DE26" s="6">
        <v>8.4852129999999981</v>
      </c>
      <c r="DF26" s="6">
        <v>6.9914510000000005</v>
      </c>
      <c r="DG26" s="6">
        <v>7.3756780000000006</v>
      </c>
      <c r="DH26" s="6">
        <v>8.078460999999999</v>
      </c>
      <c r="DI26" s="6">
        <v>9.2997500000000013</v>
      </c>
      <c r="DJ26" s="6">
        <v>9.4060030000000001</v>
      </c>
      <c r="DK26" s="6">
        <v>10.169438999999997</v>
      </c>
      <c r="DL26" s="6">
        <v>11.333647000000001</v>
      </c>
      <c r="DM26" s="6">
        <v>13.370768</v>
      </c>
      <c r="DN26" s="6">
        <v>16.783353000000002</v>
      </c>
      <c r="DO26" s="6">
        <v>16.061833000000007</v>
      </c>
      <c r="DP26" s="6">
        <v>16.338000000000001</v>
      </c>
      <c r="DQ26" s="6">
        <v>13.382576</v>
      </c>
      <c r="DR26" s="6">
        <v>13.499530999999996</v>
      </c>
      <c r="DS26" s="6">
        <v>15.745511</v>
      </c>
      <c r="DT26" s="6">
        <v>16.033535000000001</v>
      </c>
      <c r="DU26" s="6">
        <v>16.686266000000003</v>
      </c>
      <c r="DV26" s="6">
        <v>15.509965999999999</v>
      </c>
      <c r="DW26" s="6">
        <v>15.123821000000001</v>
      </c>
      <c r="DX26" s="6">
        <v>15.4806118817</v>
      </c>
    </row>
    <row r="27" spans="3:130" s="6" customFormat="1" x14ac:dyDescent="0.25">
      <c r="C27" s="18"/>
      <c r="D27" s="6" t="s">
        <v>10</v>
      </c>
      <c r="E27" s="6" t="s">
        <v>14</v>
      </c>
      <c r="F27" s="6" t="s">
        <v>15</v>
      </c>
      <c r="G27" s="6" t="s">
        <v>16</v>
      </c>
      <c r="I27" s="17">
        <v>17.6148403933</v>
      </c>
      <c r="J27" s="17">
        <v>17.909873722199997</v>
      </c>
      <c r="K27" s="17">
        <v>19.017120483199996</v>
      </c>
      <c r="L27" s="17">
        <v>20.962916236199998</v>
      </c>
      <c r="M27" s="17">
        <v>21.170057330400002</v>
      </c>
      <c r="N27" s="17">
        <v>20.130979960070004</v>
      </c>
      <c r="O27" s="17">
        <v>21.894815162269996</v>
      </c>
      <c r="P27" s="17">
        <v>22.979391945539998</v>
      </c>
      <c r="Q27" s="17">
        <v>23.540101699500003</v>
      </c>
      <c r="R27" s="17">
        <v>23.707086108999992</v>
      </c>
      <c r="S27" s="17">
        <v>22.788068210500011</v>
      </c>
      <c r="T27" s="17">
        <v>22.432519746199997</v>
      </c>
      <c r="U27" s="17">
        <v>23.860319391600015</v>
      </c>
      <c r="V27" s="17">
        <v>23.880758225499999</v>
      </c>
      <c r="W27" s="17">
        <v>24.857231262300001</v>
      </c>
      <c r="X27" s="17">
        <v>26.091611989199993</v>
      </c>
      <c r="Y27" s="17">
        <v>27.250251866499998</v>
      </c>
      <c r="Z27" s="17">
        <v>28.1504847189</v>
      </c>
      <c r="AA27" s="17">
        <v>29.269876664700007</v>
      </c>
      <c r="AB27" s="17">
        <v>30.27627140640001</v>
      </c>
      <c r="AC27" s="17">
        <v>28.373784551</v>
      </c>
      <c r="AD27" s="17">
        <v>28.190235299200005</v>
      </c>
      <c r="AE27" s="17">
        <v>29.133224320000007</v>
      </c>
      <c r="AF27" s="17">
        <v>30.365274025100021</v>
      </c>
      <c r="AG27" s="17">
        <v>30.853213332199982</v>
      </c>
      <c r="AH27" s="17">
        <v>32.183734929800003</v>
      </c>
      <c r="AI27" s="17">
        <v>32.70589067549998</v>
      </c>
      <c r="AJ27" s="17">
        <v>35.018471761800008</v>
      </c>
      <c r="AK27" s="17">
        <v>36.498995228600002</v>
      </c>
      <c r="AL27" s="17">
        <v>36.079565688000002</v>
      </c>
      <c r="AM27" s="17">
        <v>37.137400278640008</v>
      </c>
      <c r="AN27" s="17">
        <v>38.12698630915002</v>
      </c>
      <c r="AO27" s="17">
        <v>39.930458487620008</v>
      </c>
      <c r="AP27" s="17">
        <v>42.228504851400004</v>
      </c>
      <c r="AQ27" s="17">
        <v>42.687768174199995</v>
      </c>
      <c r="AR27" s="17">
        <v>44.077814800539997</v>
      </c>
      <c r="AS27" s="17">
        <v>45.410754027849976</v>
      </c>
      <c r="AT27" s="17">
        <v>47.212986176519998</v>
      </c>
      <c r="AU27" s="17">
        <v>48.032554787129989</v>
      </c>
      <c r="AV27" s="17">
        <v>47.077557061939977</v>
      </c>
      <c r="AW27" s="17">
        <v>49.837301660040019</v>
      </c>
      <c r="AX27" s="17">
        <v>50.552852100849989</v>
      </c>
      <c r="AY27" s="17">
        <v>51.262362297800003</v>
      </c>
      <c r="AZ27" s="17">
        <v>52.630224576800011</v>
      </c>
      <c r="BA27" s="17">
        <v>52.908144632160003</v>
      </c>
      <c r="BB27" s="17">
        <v>53.027110329260005</v>
      </c>
      <c r="BC27" s="17">
        <v>52.194663754559983</v>
      </c>
      <c r="BD27" s="17">
        <v>51.725495470930014</v>
      </c>
      <c r="BE27" s="17">
        <v>51.918520413597001</v>
      </c>
      <c r="BW27" s="6" t="s">
        <v>10</v>
      </c>
      <c r="BX27" s="6" t="s">
        <v>14</v>
      </c>
      <c r="BY27" s="6" t="s">
        <v>15</v>
      </c>
      <c r="BZ27" s="6" t="s">
        <v>16</v>
      </c>
      <c r="CB27" s="6">
        <v>17.6148403933</v>
      </c>
      <c r="CC27" s="6">
        <v>17.909873722199997</v>
      </c>
      <c r="CD27" s="6">
        <v>19.017120483199996</v>
      </c>
      <c r="CE27" s="6">
        <v>20.962916236199998</v>
      </c>
      <c r="CF27" s="6">
        <v>21.170057330400002</v>
      </c>
      <c r="CG27" s="6">
        <v>20.130979960070004</v>
      </c>
      <c r="CH27" s="6">
        <v>21.894815162269996</v>
      </c>
      <c r="CI27" s="6">
        <v>22.979391945539998</v>
      </c>
      <c r="CJ27" s="6">
        <v>23.540101699500003</v>
      </c>
      <c r="CK27" s="6">
        <v>23.707086108999992</v>
      </c>
      <c r="CL27" s="6">
        <v>22.788068210500011</v>
      </c>
      <c r="CM27" s="6">
        <v>22.432519746199997</v>
      </c>
      <c r="CN27" s="6">
        <v>23.860319391600015</v>
      </c>
      <c r="CO27" s="6">
        <v>23.880758225499999</v>
      </c>
      <c r="CP27" s="6">
        <v>24.857231262300001</v>
      </c>
      <c r="CQ27" s="6">
        <v>26.091611989199993</v>
      </c>
      <c r="CR27" s="6">
        <v>27.250251866499998</v>
      </c>
      <c r="CS27" s="6">
        <v>28.1504847189</v>
      </c>
      <c r="CT27" s="6">
        <v>29.269876664700007</v>
      </c>
      <c r="CU27" s="6">
        <v>30.27627140640001</v>
      </c>
      <c r="CV27" s="6">
        <v>28.373784551</v>
      </c>
      <c r="CW27" s="6">
        <v>28.190235299200005</v>
      </c>
      <c r="CX27" s="6">
        <v>29.133224320000007</v>
      </c>
      <c r="CY27" s="6">
        <v>30.365274025100021</v>
      </c>
      <c r="CZ27" s="6">
        <v>30.853213332199982</v>
      </c>
      <c r="DA27" s="6">
        <v>32.183734929800003</v>
      </c>
      <c r="DB27" s="6">
        <v>32.70589067549998</v>
      </c>
      <c r="DC27" s="6">
        <v>35.018471761800008</v>
      </c>
      <c r="DD27" s="6">
        <v>36.498995228600002</v>
      </c>
      <c r="DE27" s="6">
        <v>36.079565688000002</v>
      </c>
      <c r="DF27" s="6">
        <v>37.137400278640008</v>
      </c>
      <c r="DG27" s="6">
        <v>38.12698630915002</v>
      </c>
      <c r="DH27" s="6">
        <v>39.930458487620008</v>
      </c>
      <c r="DI27" s="6">
        <v>42.228504851400004</v>
      </c>
      <c r="DJ27" s="6">
        <v>42.687768174199995</v>
      </c>
      <c r="DK27" s="6">
        <v>44.077814800539997</v>
      </c>
      <c r="DL27" s="6">
        <v>45.410754027849976</v>
      </c>
      <c r="DM27" s="6">
        <v>47.212986176519998</v>
      </c>
      <c r="DN27" s="6">
        <v>48.032554787129989</v>
      </c>
      <c r="DO27" s="6">
        <v>47.077557061939977</v>
      </c>
      <c r="DP27" s="6">
        <v>49.837301660040019</v>
      </c>
      <c r="DQ27" s="6">
        <v>50.552852100849989</v>
      </c>
      <c r="DR27" s="6">
        <v>51.262362297800003</v>
      </c>
      <c r="DS27" s="6">
        <v>52.630224576800011</v>
      </c>
      <c r="DT27" s="6">
        <v>52.908144632160003</v>
      </c>
      <c r="DU27" s="6">
        <v>53.027110329260005</v>
      </c>
      <c r="DV27" s="6">
        <v>52.194663754559983</v>
      </c>
      <c r="DW27" s="6">
        <v>51.725495470930014</v>
      </c>
      <c r="DX27" s="6">
        <v>51.918520413597001</v>
      </c>
    </row>
    <row r="28" spans="3:130" s="6" customFormat="1" x14ac:dyDescent="0.25">
      <c r="D28" s="6" t="s">
        <v>10</v>
      </c>
      <c r="E28" s="6" t="s">
        <v>17</v>
      </c>
      <c r="F28" s="6" t="s">
        <v>18</v>
      </c>
      <c r="G28" s="6" t="s">
        <v>19</v>
      </c>
      <c r="I28" s="17">
        <v>118.63892644134998</v>
      </c>
      <c r="J28" s="17">
        <v>119.03723530056998</v>
      </c>
      <c r="K28" s="17">
        <v>124.02554467548997</v>
      </c>
      <c r="L28" s="17">
        <v>128.40769532919995</v>
      </c>
      <c r="M28" s="17">
        <v>134.97406709346998</v>
      </c>
      <c r="N28" s="17">
        <v>134.60032455506996</v>
      </c>
      <c r="O28" s="17">
        <v>138.71518987786001</v>
      </c>
      <c r="P28" s="17">
        <v>143.07913882765004</v>
      </c>
      <c r="Q28" s="17">
        <v>149.28112475291991</v>
      </c>
      <c r="R28" s="17">
        <v>155.48181118081453</v>
      </c>
      <c r="S28" s="17">
        <v>160.90325368662005</v>
      </c>
      <c r="T28" s="17">
        <v>161.368586580098</v>
      </c>
      <c r="U28" s="17">
        <v>166.72961834933992</v>
      </c>
      <c r="V28" s="17">
        <v>178.97592568333999</v>
      </c>
      <c r="W28" s="17">
        <v>203.11673735530022</v>
      </c>
      <c r="X28" s="17">
        <v>204.03273429264004</v>
      </c>
      <c r="Y28" s="17">
        <v>210.30307108040608</v>
      </c>
      <c r="Z28" s="17">
        <v>219.01062177445391</v>
      </c>
      <c r="AA28" s="17">
        <v>222.80071098868282</v>
      </c>
      <c r="AB28" s="17">
        <v>182.74796188757296</v>
      </c>
      <c r="AC28" s="17">
        <v>183.70964195235607</v>
      </c>
      <c r="AD28" s="17">
        <v>178.40227922975396</v>
      </c>
      <c r="AE28" s="17">
        <v>181.68091402907785</v>
      </c>
      <c r="AF28" s="17">
        <v>178.40107663832595</v>
      </c>
      <c r="AG28" s="17">
        <v>185.14937564390294</v>
      </c>
      <c r="AH28" s="17">
        <v>192.52576497073193</v>
      </c>
      <c r="AI28" s="17">
        <v>192.61178129887401</v>
      </c>
      <c r="AJ28" s="17">
        <v>197.78902566982003</v>
      </c>
      <c r="AK28" s="17">
        <v>200.35796860255016</v>
      </c>
      <c r="AL28" s="17">
        <v>229.31453593294194</v>
      </c>
      <c r="AM28" s="17">
        <v>233.57052182377402</v>
      </c>
      <c r="AN28" s="17">
        <v>222.23285951554118</v>
      </c>
      <c r="AO28" s="17">
        <v>224.88910975223109</v>
      </c>
      <c r="AP28" s="17">
        <v>236.466178502242</v>
      </c>
      <c r="AQ28" s="17">
        <v>251.88156738999598</v>
      </c>
      <c r="AR28" s="17">
        <v>254.6822183109231</v>
      </c>
      <c r="AS28" s="17">
        <v>265.79898270898099</v>
      </c>
      <c r="AT28" s="17">
        <v>270.89168161675309</v>
      </c>
      <c r="AU28" s="17">
        <v>268.06868796312801</v>
      </c>
      <c r="AV28" s="17">
        <v>245.45977742584301</v>
      </c>
      <c r="AW28" s="17">
        <v>261.312632752242</v>
      </c>
      <c r="AX28" s="17">
        <v>265.14634018854605</v>
      </c>
      <c r="AY28" s="17">
        <v>265.53460999345907</v>
      </c>
      <c r="AZ28" s="17">
        <v>270.96747810807994</v>
      </c>
      <c r="BA28" s="17">
        <v>268.74891054851912</v>
      </c>
      <c r="BB28" s="17">
        <v>275.69292350659492</v>
      </c>
      <c r="BC28" s="17">
        <v>276.53840371594123</v>
      </c>
      <c r="BD28" s="17">
        <v>283.689784392994</v>
      </c>
      <c r="BE28" s="17">
        <v>281.98323938599401</v>
      </c>
      <c r="BW28" s="6" t="s">
        <v>10</v>
      </c>
      <c r="BX28" s="6" t="s">
        <v>17</v>
      </c>
      <c r="BY28" s="6" t="s">
        <v>18</v>
      </c>
      <c r="BZ28" s="6" t="s">
        <v>19</v>
      </c>
      <c r="CB28" s="6">
        <v>118.63892644134998</v>
      </c>
      <c r="CC28" s="6">
        <v>119.03723530056998</v>
      </c>
      <c r="CD28" s="6">
        <v>124.02554467548997</v>
      </c>
      <c r="CE28" s="6">
        <v>128.40769532919995</v>
      </c>
      <c r="CF28" s="6">
        <v>134.97406709346998</v>
      </c>
      <c r="CG28" s="6">
        <v>134.60032455506996</v>
      </c>
      <c r="CH28" s="6">
        <v>138.71518987786001</v>
      </c>
      <c r="CI28" s="6">
        <v>143.07913882765004</v>
      </c>
      <c r="CJ28" s="6">
        <v>149.28112475291991</v>
      </c>
      <c r="CK28" s="6">
        <v>155.48181118081453</v>
      </c>
      <c r="CL28" s="6">
        <v>160.90325368662005</v>
      </c>
      <c r="CM28" s="6">
        <v>161.368586580098</v>
      </c>
      <c r="CN28" s="6">
        <v>166.72961834933992</v>
      </c>
      <c r="CO28" s="6">
        <v>178.97592568333999</v>
      </c>
      <c r="CP28" s="6">
        <v>203.11673735530022</v>
      </c>
      <c r="CQ28" s="6">
        <v>204.03273429264004</v>
      </c>
      <c r="CR28" s="6">
        <v>210.30307108040608</v>
      </c>
      <c r="CS28" s="6">
        <v>219.01062177445391</v>
      </c>
      <c r="CT28" s="6">
        <v>222.80071098868282</v>
      </c>
      <c r="CU28" s="6">
        <v>182.74796188757296</v>
      </c>
      <c r="CV28" s="6">
        <v>183.70964195235607</v>
      </c>
      <c r="CW28" s="6">
        <v>178.40227922975396</v>
      </c>
      <c r="CX28" s="6">
        <v>181.68091402907785</v>
      </c>
      <c r="CY28" s="6">
        <v>178.40107663832595</v>
      </c>
      <c r="CZ28" s="6">
        <v>185.14937564390294</v>
      </c>
      <c r="DA28" s="6">
        <v>192.52576497073193</v>
      </c>
      <c r="DB28" s="6">
        <v>192.61178129887401</v>
      </c>
      <c r="DC28" s="6">
        <v>197.78902566982003</v>
      </c>
      <c r="DD28" s="6">
        <v>200.35796860255016</v>
      </c>
      <c r="DE28" s="6">
        <v>229.31453593294194</v>
      </c>
      <c r="DF28" s="6">
        <v>233.57052182377402</v>
      </c>
      <c r="DG28" s="6">
        <v>222.23285951554118</v>
      </c>
      <c r="DH28" s="6">
        <v>224.88910975223109</v>
      </c>
      <c r="DI28" s="6">
        <v>236.466178502242</v>
      </c>
      <c r="DJ28" s="6">
        <v>251.88156738999598</v>
      </c>
      <c r="DK28" s="6">
        <v>254.6822183109231</v>
      </c>
      <c r="DL28" s="6">
        <v>265.79898270898099</v>
      </c>
      <c r="DM28" s="6">
        <v>270.89168161675309</v>
      </c>
      <c r="DN28" s="6">
        <v>268.06868796312801</v>
      </c>
      <c r="DO28" s="6">
        <v>245.45977742584301</v>
      </c>
      <c r="DP28" s="6">
        <v>261.312632752242</v>
      </c>
      <c r="DQ28" s="6">
        <v>265.14634018854605</v>
      </c>
      <c r="DR28" s="6">
        <v>265.53460999345907</v>
      </c>
      <c r="DS28" s="6">
        <v>270.96747810807994</v>
      </c>
      <c r="DT28" s="6">
        <v>268.74891054851912</v>
      </c>
      <c r="DU28" s="6">
        <v>275.69292350659492</v>
      </c>
      <c r="DV28" s="6">
        <v>276.53840371594123</v>
      </c>
      <c r="DW28" s="6">
        <v>283.689784392994</v>
      </c>
      <c r="DX28" s="6">
        <v>281.98323938599401</v>
      </c>
    </row>
    <row r="29" spans="3:130" s="6" customFormat="1" x14ac:dyDescent="0.25">
      <c r="D29" s="6" t="s">
        <v>10</v>
      </c>
      <c r="E29" s="6" t="s">
        <v>17</v>
      </c>
      <c r="F29" s="6" t="s">
        <v>18</v>
      </c>
      <c r="G29" s="6" t="s">
        <v>19</v>
      </c>
      <c r="I29" s="17">
        <v>197.91485819463983</v>
      </c>
      <c r="J29" s="17">
        <v>174.1769465468399</v>
      </c>
      <c r="K29" s="17">
        <v>178.24937804275729</v>
      </c>
      <c r="L29" s="17">
        <v>183.26481037176544</v>
      </c>
      <c r="M29" s="17">
        <v>182.22251599011122</v>
      </c>
      <c r="N29" s="17">
        <v>184.27725289982573</v>
      </c>
      <c r="O29" s="17">
        <v>189.20604626409573</v>
      </c>
      <c r="P29" s="17">
        <v>202.93094734652803</v>
      </c>
      <c r="Q29" s="17">
        <v>212.50882047329802</v>
      </c>
      <c r="R29" s="17">
        <v>219.8918201100218</v>
      </c>
      <c r="S29" s="17">
        <v>218.34112899263548</v>
      </c>
      <c r="T29" s="17">
        <v>214.79298517842992</v>
      </c>
      <c r="U29" s="17">
        <v>210.82731869614139</v>
      </c>
      <c r="V29" s="17">
        <v>209.4351020402334</v>
      </c>
      <c r="W29" s="17">
        <v>218.81801285903751</v>
      </c>
      <c r="X29" s="17">
        <v>213.86418964951898</v>
      </c>
      <c r="Y29" s="17">
        <v>215.29174491976633</v>
      </c>
      <c r="Z29" s="17">
        <v>222.1056008683822</v>
      </c>
      <c r="AA29" s="17">
        <v>230.34757388227209</v>
      </c>
      <c r="AB29" s="17">
        <v>228.81542175312879</v>
      </c>
      <c r="AC29" s="17">
        <v>215.89653507022703</v>
      </c>
      <c r="AD29" s="17">
        <v>213.29297283656109</v>
      </c>
      <c r="AE29" s="17">
        <v>209.86830277886705</v>
      </c>
      <c r="AF29" s="17">
        <v>209.47590840557604</v>
      </c>
      <c r="AG29" s="17">
        <v>211.88250575305071</v>
      </c>
      <c r="AH29" s="17">
        <v>221.65329746640941</v>
      </c>
      <c r="AI29" s="17">
        <v>214.78423678297696</v>
      </c>
      <c r="AJ29" s="17">
        <v>212.73308816590861</v>
      </c>
      <c r="AK29" s="17">
        <v>215.55388264833144</v>
      </c>
      <c r="AL29" s="17">
        <v>202.48797988889467</v>
      </c>
      <c r="AM29" s="17">
        <v>203.53816228898648</v>
      </c>
      <c r="AN29" s="17">
        <v>205.88397791157368</v>
      </c>
      <c r="AO29" s="17">
        <v>207.13497721321102</v>
      </c>
      <c r="AP29" s="17">
        <v>225.06310887756655</v>
      </c>
      <c r="AQ29" s="17">
        <v>262.52943750592476</v>
      </c>
      <c r="AR29" s="17">
        <v>303.64493774971385</v>
      </c>
      <c r="AS29" s="17">
        <v>319.37077101515854</v>
      </c>
      <c r="AT29" s="17">
        <v>335.0002491670997</v>
      </c>
      <c r="AU29" s="17">
        <v>348.98946730021709</v>
      </c>
      <c r="AV29" s="17">
        <v>354.79184514187517</v>
      </c>
      <c r="AW29" s="17">
        <v>383.31941154769538</v>
      </c>
      <c r="AX29" s="17">
        <v>396.96065164901648</v>
      </c>
      <c r="AY29" s="17">
        <v>400.37199817706909</v>
      </c>
      <c r="AZ29" s="17">
        <v>393.85308218073084</v>
      </c>
      <c r="BA29" s="17">
        <v>395.69075936130201</v>
      </c>
      <c r="BB29" s="17">
        <v>393.43827556547342</v>
      </c>
      <c r="BC29" s="17">
        <v>375.17424740161402</v>
      </c>
      <c r="BD29" s="17">
        <v>362.58114569229798</v>
      </c>
      <c r="BE29" s="17">
        <v>373.04355427767746</v>
      </c>
      <c r="BW29" s="6" t="s">
        <v>10</v>
      </c>
      <c r="BX29" s="6" t="s">
        <v>17</v>
      </c>
      <c r="BY29" s="6" t="s">
        <v>18</v>
      </c>
      <c r="BZ29" s="6" t="s">
        <v>19</v>
      </c>
      <c r="CB29" s="6">
        <v>197.91485819463983</v>
      </c>
      <c r="CC29" s="6">
        <v>174.1769465468399</v>
      </c>
      <c r="CD29" s="6">
        <v>178.24937804275729</v>
      </c>
      <c r="CE29" s="6">
        <v>183.26481037176544</v>
      </c>
      <c r="CF29" s="6">
        <v>182.22251599011122</v>
      </c>
      <c r="CG29" s="6">
        <v>184.27725289982573</v>
      </c>
      <c r="CH29" s="6">
        <v>189.20604626409573</v>
      </c>
      <c r="CI29" s="6">
        <v>202.93094734652803</v>
      </c>
      <c r="CJ29" s="6">
        <v>212.50882047329802</v>
      </c>
      <c r="CK29" s="6">
        <v>219.8918201100218</v>
      </c>
      <c r="CL29" s="6">
        <v>218.34112899263548</v>
      </c>
      <c r="CM29" s="6">
        <v>214.79298517842992</v>
      </c>
      <c r="CN29" s="6">
        <v>210.82731869614139</v>
      </c>
      <c r="CO29" s="6">
        <v>209.4351020402334</v>
      </c>
      <c r="CP29" s="6">
        <v>218.81801285903751</v>
      </c>
      <c r="CQ29" s="6">
        <v>213.86418964951898</v>
      </c>
      <c r="CR29" s="6">
        <v>215.29174491976633</v>
      </c>
      <c r="CS29" s="6">
        <v>222.1056008683822</v>
      </c>
      <c r="CT29" s="6">
        <v>230.34757388227209</v>
      </c>
      <c r="CU29" s="6">
        <v>228.81542175312879</v>
      </c>
      <c r="CV29" s="6">
        <v>215.89653507022703</v>
      </c>
      <c r="CW29" s="6">
        <v>213.29297283656109</v>
      </c>
      <c r="CX29" s="6">
        <v>209.86830277886705</v>
      </c>
      <c r="CY29" s="6">
        <v>209.47590840557604</v>
      </c>
      <c r="CZ29" s="6">
        <v>211.88250575305071</v>
      </c>
      <c r="DA29" s="6">
        <v>221.65329746640941</v>
      </c>
      <c r="DB29" s="6">
        <v>214.78423678297696</v>
      </c>
      <c r="DC29" s="6">
        <v>212.73308816590861</v>
      </c>
      <c r="DD29" s="6">
        <v>215.55388264833144</v>
      </c>
      <c r="DE29" s="6">
        <v>202.48797988889467</v>
      </c>
      <c r="DF29" s="6">
        <v>203.53816228898648</v>
      </c>
      <c r="DG29" s="6">
        <v>205.88397791157368</v>
      </c>
      <c r="DH29" s="6">
        <v>207.13497721321102</v>
      </c>
      <c r="DI29" s="6">
        <v>225.06310887756655</v>
      </c>
      <c r="DJ29" s="6">
        <v>262.52943750592476</v>
      </c>
      <c r="DK29" s="6">
        <v>303.64493774971385</v>
      </c>
      <c r="DL29" s="6">
        <v>319.37077101515854</v>
      </c>
      <c r="DM29" s="6">
        <v>335.0002491670997</v>
      </c>
      <c r="DN29" s="6">
        <v>348.98946730021709</v>
      </c>
      <c r="DO29" s="6">
        <v>354.79184514187517</v>
      </c>
      <c r="DP29" s="6">
        <v>383.31941154769538</v>
      </c>
      <c r="DQ29" s="6">
        <v>396.96065164901648</v>
      </c>
      <c r="DR29" s="6">
        <v>400.37199817706909</v>
      </c>
      <c r="DS29" s="6">
        <v>393.85308218073084</v>
      </c>
      <c r="DT29" s="6">
        <v>395.69075936130201</v>
      </c>
      <c r="DU29" s="6">
        <v>393.43827556547342</v>
      </c>
      <c r="DV29" s="6">
        <v>375.17424740161402</v>
      </c>
      <c r="DW29" s="6">
        <v>362.58114569229798</v>
      </c>
      <c r="DX29" s="6">
        <v>373.04355427767746</v>
      </c>
    </row>
    <row r="30" spans="3:130" s="6" customFormat="1" x14ac:dyDescent="0.25">
      <c r="D30" s="6" t="s">
        <v>10</v>
      </c>
      <c r="E30" s="6" t="s">
        <v>20</v>
      </c>
      <c r="F30" s="6" t="s">
        <v>21</v>
      </c>
      <c r="G30" s="6" t="s">
        <v>22</v>
      </c>
      <c r="I30" s="17">
        <v>2.3463629582486991</v>
      </c>
      <c r="J30" s="17">
        <v>2.386398347948699</v>
      </c>
      <c r="K30" s="17">
        <v>2.4875004950097992</v>
      </c>
      <c r="L30" s="17">
        <v>2.5817139991902991</v>
      </c>
      <c r="M30" s="17">
        <v>2.4974147890797989</v>
      </c>
      <c r="N30" s="17">
        <v>2.6576492054754004</v>
      </c>
      <c r="O30" s="17">
        <v>2.6500138499020003</v>
      </c>
      <c r="P30" s="17">
        <v>2.7967741339185004</v>
      </c>
      <c r="Q30" s="17">
        <v>2.8841732473909989</v>
      </c>
      <c r="R30" s="17">
        <v>3.0006039071737005</v>
      </c>
      <c r="S30" s="17">
        <v>3.009715758180401</v>
      </c>
      <c r="T30" s="17">
        <v>2.9462134764725016</v>
      </c>
      <c r="U30" s="17">
        <v>3.0029290555379</v>
      </c>
      <c r="V30" s="17">
        <v>3.0829878329622007</v>
      </c>
      <c r="W30" s="17">
        <v>3.2925656201290003</v>
      </c>
      <c r="X30" s="17">
        <v>3.4013795563435005</v>
      </c>
      <c r="Y30" s="17">
        <v>3.5701723750915004</v>
      </c>
      <c r="Z30" s="17">
        <v>3.7179038948230012</v>
      </c>
      <c r="AA30" s="17">
        <v>3.8912309286625009</v>
      </c>
      <c r="AB30" s="17">
        <v>4.0417864738375009</v>
      </c>
      <c r="AC30" s="17">
        <v>3.8026155116015001</v>
      </c>
      <c r="AD30" s="17">
        <v>3.6828196478385009</v>
      </c>
      <c r="AE30" s="17">
        <v>3.7057734055730003</v>
      </c>
      <c r="AF30" s="17">
        <v>3.7381375489259998</v>
      </c>
      <c r="AG30" s="17">
        <v>3.8998952070740009</v>
      </c>
      <c r="AH30" s="17">
        <v>3.997059358874</v>
      </c>
      <c r="AI30" s="17">
        <v>4.1760454831939988</v>
      </c>
      <c r="AJ30" s="17">
        <v>4.3148920073310002</v>
      </c>
      <c r="AK30" s="17">
        <v>4.3986820786500012</v>
      </c>
      <c r="AL30" s="17">
        <v>4.5470455575414999</v>
      </c>
      <c r="AM30" s="17">
        <v>4.7241840390601997</v>
      </c>
      <c r="AN30" s="17">
        <v>4.6099178933356999</v>
      </c>
      <c r="AO30" s="17">
        <v>4.6518298965449993</v>
      </c>
      <c r="AP30" s="17">
        <v>4.6267613347709995</v>
      </c>
      <c r="AQ30" s="17">
        <v>4.9250965679373993</v>
      </c>
      <c r="AR30" s="17">
        <v>5.1092914411233998</v>
      </c>
      <c r="AS30" s="17">
        <v>5.1702514867179001</v>
      </c>
      <c r="AT30" s="17">
        <v>5.3049796879645994</v>
      </c>
      <c r="AU30" s="17">
        <v>5.251594542078001</v>
      </c>
      <c r="AV30" s="17">
        <v>4.9717395056624003</v>
      </c>
      <c r="AW30" s="17">
        <v>5.2380306250541011</v>
      </c>
      <c r="AX30" s="17">
        <v>5.3838031990720019</v>
      </c>
      <c r="AY30" s="17">
        <v>5.4521730693813018</v>
      </c>
      <c r="AZ30" s="17">
        <v>5.5861453800631997</v>
      </c>
      <c r="BA30" s="17">
        <v>5.7739777798877014</v>
      </c>
      <c r="BB30" s="17">
        <v>6.0965012850874007</v>
      </c>
      <c r="BC30" s="17">
        <v>6.4017420493559012</v>
      </c>
      <c r="BD30" s="17">
        <v>6.7992366975585981</v>
      </c>
      <c r="BE30" s="17">
        <v>7.0047941077706</v>
      </c>
      <c r="BW30" s="6" t="s">
        <v>10</v>
      </c>
      <c r="BX30" s="6" t="s">
        <v>20</v>
      </c>
      <c r="BY30" s="6" t="s">
        <v>21</v>
      </c>
      <c r="BZ30" s="6" t="s">
        <v>22</v>
      </c>
      <c r="CB30" s="6">
        <v>2.3463629582486991</v>
      </c>
      <c r="CC30" s="6">
        <v>2.386398347948699</v>
      </c>
      <c r="CD30" s="6">
        <v>2.4875004950097992</v>
      </c>
      <c r="CE30" s="6">
        <v>2.5817139991902991</v>
      </c>
      <c r="CF30" s="6">
        <v>2.4974147890797989</v>
      </c>
      <c r="CG30" s="6">
        <v>2.6576492054754004</v>
      </c>
      <c r="CH30" s="6">
        <v>2.6500138499020003</v>
      </c>
      <c r="CI30" s="6">
        <v>2.7967741339185004</v>
      </c>
      <c r="CJ30" s="6">
        <v>2.8841732473909989</v>
      </c>
      <c r="CK30" s="6">
        <v>3.0006039071737005</v>
      </c>
      <c r="CL30" s="6">
        <v>3.009715758180401</v>
      </c>
      <c r="CM30" s="6">
        <v>2.9462134764725016</v>
      </c>
      <c r="CN30" s="6">
        <v>3.0029290555379</v>
      </c>
      <c r="CO30" s="6">
        <v>3.0829878329622007</v>
      </c>
      <c r="CP30" s="6">
        <v>3.2925656201290003</v>
      </c>
      <c r="CQ30" s="6">
        <v>3.4013795563435005</v>
      </c>
      <c r="CR30" s="6">
        <v>3.5701723750915004</v>
      </c>
      <c r="CS30" s="6">
        <v>3.7179038948230012</v>
      </c>
      <c r="CT30" s="6">
        <v>3.8912309286625009</v>
      </c>
      <c r="CU30" s="6">
        <v>4.0417864738375009</v>
      </c>
      <c r="CV30" s="6">
        <v>3.8026155116015001</v>
      </c>
      <c r="CW30" s="6">
        <v>3.6828196478385009</v>
      </c>
      <c r="CX30" s="6">
        <v>3.7057734055730003</v>
      </c>
      <c r="CY30" s="6">
        <v>3.7381375489259998</v>
      </c>
      <c r="CZ30" s="6">
        <v>3.8998952070740009</v>
      </c>
      <c r="DA30" s="6">
        <v>3.997059358874</v>
      </c>
      <c r="DB30" s="6">
        <v>4.1760454831939988</v>
      </c>
      <c r="DC30" s="6">
        <v>4.3148920073310002</v>
      </c>
      <c r="DD30" s="6">
        <v>4.3986820786500012</v>
      </c>
      <c r="DE30" s="6">
        <v>4.5470455575414999</v>
      </c>
      <c r="DF30" s="6">
        <v>4.7241840390601997</v>
      </c>
      <c r="DG30" s="6">
        <v>4.6099178933356999</v>
      </c>
      <c r="DH30" s="6">
        <v>4.6518298965449993</v>
      </c>
      <c r="DI30" s="6">
        <v>4.6267613347709995</v>
      </c>
      <c r="DJ30" s="6">
        <v>4.9250965679373993</v>
      </c>
      <c r="DK30" s="6">
        <v>5.1092914411233998</v>
      </c>
      <c r="DL30" s="6">
        <v>5.1702514867179001</v>
      </c>
      <c r="DM30" s="6">
        <v>5.3049796879645994</v>
      </c>
      <c r="DN30" s="6">
        <v>5.251594542078001</v>
      </c>
      <c r="DO30" s="6">
        <v>4.9717395056624003</v>
      </c>
      <c r="DP30" s="6">
        <v>5.2380306250541011</v>
      </c>
      <c r="DQ30" s="6">
        <v>5.3838031990720019</v>
      </c>
      <c r="DR30" s="6">
        <v>5.4521730693813018</v>
      </c>
      <c r="DS30" s="6">
        <v>5.5861453800631997</v>
      </c>
      <c r="DT30" s="6">
        <v>5.7739777798877014</v>
      </c>
      <c r="DU30" s="6">
        <v>6.0965012850874007</v>
      </c>
      <c r="DV30" s="6">
        <v>6.4017420493559012</v>
      </c>
      <c r="DW30" s="6">
        <v>6.7992366975585981</v>
      </c>
      <c r="DX30" s="6">
        <v>7.0047941077706</v>
      </c>
    </row>
    <row r="31" spans="3:130" s="6" customFormat="1" x14ac:dyDescent="0.25">
      <c r="D31" s="6" t="s">
        <v>23</v>
      </c>
      <c r="E31" s="6" t="s">
        <v>24</v>
      </c>
      <c r="F31" s="6" t="s">
        <v>25</v>
      </c>
      <c r="G31" s="6" t="s">
        <v>26</v>
      </c>
      <c r="I31" s="17">
        <v>1.7040010000000001E-2</v>
      </c>
      <c r="J31" s="17">
        <v>1.7040041200000001E-2</v>
      </c>
      <c r="K31" s="17">
        <v>2.6198978500000001E-2</v>
      </c>
      <c r="L31" s="17">
        <v>2.0687969E-2</v>
      </c>
      <c r="M31" s="17">
        <v>1.27169829E-2</v>
      </c>
      <c r="N31" s="17">
        <v>1.0851008000000001E-2</v>
      </c>
      <c r="O31" s="17">
        <v>1.1528991000000001E-2</v>
      </c>
      <c r="P31" s="17">
        <v>4.2815961E-2</v>
      </c>
      <c r="Q31" s="17">
        <v>0.10105187985</v>
      </c>
      <c r="R31" s="17">
        <v>0.1498228201</v>
      </c>
      <c r="S31" s="17">
        <v>0.17854177239999999</v>
      </c>
      <c r="T31" s="17">
        <v>0.16647913203</v>
      </c>
      <c r="U31" s="17">
        <v>0.24383407362000001</v>
      </c>
      <c r="V31" s="17">
        <v>0.33728388409999999</v>
      </c>
      <c r="W31" s="17">
        <v>0.43402758530000002</v>
      </c>
      <c r="X31" s="17">
        <v>0.53311228639999997</v>
      </c>
      <c r="Y31" s="17">
        <v>0.70222134680000003</v>
      </c>
      <c r="Z31" s="17">
        <v>0.71622301230000007</v>
      </c>
      <c r="AA31" s="17">
        <v>0.75874850319999998</v>
      </c>
      <c r="AB31" s="17">
        <v>0.81916498050000008</v>
      </c>
      <c r="AC31" s="17">
        <v>0.73807382027000001</v>
      </c>
      <c r="AD31" s="17">
        <v>0.76975304623980001</v>
      </c>
      <c r="AE31" s="17">
        <v>0.75523462848655998</v>
      </c>
      <c r="AF31" s="17">
        <v>1.0681186673435998</v>
      </c>
      <c r="AG31" s="17">
        <v>1.1636870756680999</v>
      </c>
      <c r="AH31" s="17">
        <v>1.2235073561669998</v>
      </c>
      <c r="AI31" s="17">
        <v>1.1773184335379998</v>
      </c>
      <c r="AJ31" s="17">
        <v>1.2250690261676001</v>
      </c>
      <c r="AK31" s="17">
        <v>1.2510833400956998</v>
      </c>
      <c r="AL31" s="17">
        <v>1.2743063567308999</v>
      </c>
      <c r="AM31" s="17">
        <v>1.2464981416694998</v>
      </c>
      <c r="AN31" s="17">
        <v>1.2292699869170998</v>
      </c>
      <c r="AO31" s="17">
        <v>1.4365141539610002</v>
      </c>
      <c r="AP31" s="17">
        <v>1.6316207932533</v>
      </c>
      <c r="AQ31" s="17">
        <v>1.9532520261363606</v>
      </c>
      <c r="AR31" s="17">
        <v>2.4300239789631193</v>
      </c>
      <c r="AS31" s="17">
        <v>3.0860460020643647</v>
      </c>
      <c r="AT31" s="17">
        <v>4.1734161539701082</v>
      </c>
      <c r="AU31" s="17">
        <v>5.9368938133200428</v>
      </c>
      <c r="AV31" s="17">
        <v>6.8018118985850355</v>
      </c>
      <c r="AW31" s="17">
        <v>7.6448460227969219</v>
      </c>
      <c r="AX31" s="17">
        <v>8.7359979158183965</v>
      </c>
      <c r="AY31" s="17">
        <v>10.076696047990158</v>
      </c>
      <c r="AZ31" s="17">
        <v>11.018847720868495</v>
      </c>
      <c r="BA31" s="17">
        <v>11.672358392603659</v>
      </c>
      <c r="BB31" s="17">
        <v>12.113993501425773</v>
      </c>
      <c r="BC31" s="17">
        <v>12.580109433081129</v>
      </c>
      <c r="BD31" s="17">
        <v>13.019822086995161</v>
      </c>
      <c r="BE31" s="17">
        <v>12.982246191257577</v>
      </c>
      <c r="BW31" s="6" t="s">
        <v>23</v>
      </c>
      <c r="BX31" s="6" t="s">
        <v>24</v>
      </c>
      <c r="BY31" s="6" t="s">
        <v>25</v>
      </c>
      <c r="BZ31" s="6" t="s">
        <v>26</v>
      </c>
      <c r="CB31" s="6">
        <v>1.7040010000000001E-2</v>
      </c>
      <c r="CC31" s="6">
        <v>1.7040041200000001E-2</v>
      </c>
      <c r="CD31" s="6">
        <v>2.6198978500000001E-2</v>
      </c>
      <c r="CE31" s="6">
        <v>2.0687969E-2</v>
      </c>
      <c r="CF31" s="6">
        <v>1.27169829E-2</v>
      </c>
      <c r="CG31" s="6">
        <v>1.0851008000000001E-2</v>
      </c>
      <c r="CH31" s="6">
        <v>1.1528991000000001E-2</v>
      </c>
      <c r="CI31" s="6">
        <v>4.2815961E-2</v>
      </c>
      <c r="CJ31" s="6">
        <v>0.10105187985</v>
      </c>
      <c r="CK31" s="6">
        <v>0.1498228201</v>
      </c>
      <c r="CL31" s="6">
        <v>0.17854177239999999</v>
      </c>
      <c r="CM31" s="6">
        <v>0.16647913203</v>
      </c>
      <c r="CN31" s="6">
        <v>0.24383407362000001</v>
      </c>
      <c r="CO31" s="6">
        <v>0.33728388409999999</v>
      </c>
      <c r="CP31" s="6">
        <v>0.43402758530000002</v>
      </c>
      <c r="CQ31" s="6">
        <v>0.53311228639999997</v>
      </c>
      <c r="CR31" s="6">
        <v>0.70222134680000003</v>
      </c>
      <c r="CS31" s="6">
        <v>0.71622301230000007</v>
      </c>
      <c r="CT31" s="6">
        <v>0.75874850319999998</v>
      </c>
      <c r="CU31" s="6">
        <v>0.81916498050000008</v>
      </c>
      <c r="CV31" s="6">
        <v>0.73807382027000001</v>
      </c>
      <c r="CW31" s="6">
        <v>0.76975304623980001</v>
      </c>
      <c r="CX31" s="6">
        <v>0.75523462848655998</v>
      </c>
      <c r="CY31" s="6">
        <v>1.0681186673435998</v>
      </c>
      <c r="CZ31" s="6">
        <v>1.1636870756680999</v>
      </c>
      <c r="DA31" s="6">
        <v>1.2235073561669998</v>
      </c>
      <c r="DB31" s="6">
        <v>1.1773184335379998</v>
      </c>
      <c r="DC31" s="6">
        <v>1.2250690261676001</v>
      </c>
      <c r="DD31" s="6">
        <v>1.2510833400956998</v>
      </c>
      <c r="DE31" s="6">
        <v>1.2743063567308999</v>
      </c>
      <c r="DF31" s="6">
        <v>1.2464981416694998</v>
      </c>
      <c r="DG31" s="6">
        <v>1.2292699869170998</v>
      </c>
      <c r="DH31" s="6">
        <v>1.4365141539610002</v>
      </c>
      <c r="DI31" s="6">
        <v>1.6316207932533</v>
      </c>
      <c r="DJ31" s="6">
        <v>1.9532520261363606</v>
      </c>
      <c r="DK31" s="6">
        <v>2.4300239789631193</v>
      </c>
      <c r="DL31" s="6">
        <v>3.0860460020643647</v>
      </c>
      <c r="DM31" s="6">
        <v>4.1734161539701082</v>
      </c>
      <c r="DN31" s="6">
        <v>5.9368938133200428</v>
      </c>
      <c r="DO31" s="6">
        <v>6.8018118985850355</v>
      </c>
      <c r="DP31" s="6">
        <v>7.6448460227969219</v>
      </c>
      <c r="DQ31" s="6">
        <v>8.7359979158183965</v>
      </c>
      <c r="DR31" s="6">
        <v>10.076696047990158</v>
      </c>
      <c r="DS31" s="6">
        <v>11.018847720868495</v>
      </c>
      <c r="DT31" s="6">
        <v>11.672358392603659</v>
      </c>
      <c r="DU31" s="6">
        <v>12.113993501425773</v>
      </c>
      <c r="DV31" s="6">
        <v>12.580109433081129</v>
      </c>
      <c r="DW31" s="6">
        <v>13.019822086995161</v>
      </c>
      <c r="DX31" s="6">
        <v>12.982246191257577</v>
      </c>
    </row>
    <row r="32" spans="3:130" s="6" customFormat="1" x14ac:dyDescent="0.25">
      <c r="D32" s="6" t="s">
        <v>23</v>
      </c>
      <c r="F32" s="6" t="s">
        <v>25</v>
      </c>
      <c r="G32" s="6" t="s">
        <v>26</v>
      </c>
      <c r="I32" s="17">
        <v>817.88135404083812</v>
      </c>
      <c r="J32" s="17">
        <v>819.26258525622791</v>
      </c>
      <c r="K32" s="17">
        <v>840.57446270469961</v>
      </c>
      <c r="L32" s="17">
        <v>851.68893547753601</v>
      </c>
      <c r="M32" s="17">
        <v>807.71378711434772</v>
      </c>
      <c r="N32" s="17">
        <v>804.05337922827414</v>
      </c>
      <c r="O32" s="17">
        <v>803.68390579828804</v>
      </c>
      <c r="P32" s="17">
        <v>788.71271747917092</v>
      </c>
      <c r="Q32" s="17">
        <v>782.57203106760858</v>
      </c>
      <c r="R32" s="17">
        <v>738.62918891286472</v>
      </c>
      <c r="S32" s="17">
        <v>691.22160544632322</v>
      </c>
      <c r="T32" s="17">
        <v>686.50564145432952</v>
      </c>
      <c r="U32" s="17">
        <v>686.86268322191643</v>
      </c>
      <c r="V32" s="17">
        <v>691.16329537507215</v>
      </c>
      <c r="W32" s="17">
        <v>698.51439961244682</v>
      </c>
      <c r="X32" s="17">
        <v>699.40586000012911</v>
      </c>
      <c r="Y32" s="17">
        <v>724.11069803186274</v>
      </c>
      <c r="Z32" s="17">
        <v>748.32947869515453</v>
      </c>
      <c r="AA32" s="17">
        <v>774.69093616692521</v>
      </c>
      <c r="AB32" s="17">
        <v>792.93859356127609</v>
      </c>
      <c r="AC32" s="17">
        <v>802.00344575087092</v>
      </c>
      <c r="AD32" s="17">
        <v>788.07256313127596</v>
      </c>
      <c r="AE32" s="17">
        <v>781.3557123594378</v>
      </c>
      <c r="AF32" s="17">
        <v>764.07060074455796</v>
      </c>
      <c r="AG32" s="17">
        <v>747.63463679881374</v>
      </c>
      <c r="AH32" s="17">
        <v>734.08689729377545</v>
      </c>
      <c r="AI32" s="17">
        <v>735.87236718825397</v>
      </c>
      <c r="AJ32" s="17">
        <v>725.6167410044585</v>
      </c>
      <c r="AK32" s="17">
        <v>711.45127457316357</v>
      </c>
      <c r="AL32" s="17">
        <v>694.80096089488768</v>
      </c>
      <c r="AM32" s="17">
        <v>680.2630221788221</v>
      </c>
      <c r="AN32" s="17">
        <v>668.58183179956325</v>
      </c>
      <c r="AO32" s="17">
        <v>664.15580755107317</v>
      </c>
      <c r="AP32" s="17">
        <v>659.34294110580061</v>
      </c>
      <c r="AQ32" s="17">
        <v>656.40647620105233</v>
      </c>
      <c r="AR32" s="17">
        <v>646.63293116614796</v>
      </c>
      <c r="AS32" s="17">
        <v>651.28379794686202</v>
      </c>
      <c r="AT32" s="17">
        <v>653.3914235272706</v>
      </c>
      <c r="AU32" s="17">
        <v>684.70558249807357</v>
      </c>
      <c r="AV32" s="17">
        <v>699.10147584116714</v>
      </c>
      <c r="AW32" s="17">
        <v>717.04829482740411</v>
      </c>
      <c r="AX32" s="17">
        <v>749.17557345446346</v>
      </c>
      <c r="AY32" s="17">
        <v>778.95473010102432</v>
      </c>
      <c r="AZ32" s="17">
        <v>821.22304786795689</v>
      </c>
      <c r="BA32" s="17">
        <v>855.90847835399495</v>
      </c>
      <c r="BB32" s="17">
        <v>896.30490509832111</v>
      </c>
      <c r="BC32" s="17">
        <v>924.07409692086048</v>
      </c>
      <c r="BD32" s="17">
        <v>954.08861128760532</v>
      </c>
      <c r="BE32" s="17">
        <v>989.30822488370939</v>
      </c>
      <c r="BW32" s="6" t="s">
        <v>23</v>
      </c>
      <c r="BY32" s="6" t="s">
        <v>25</v>
      </c>
      <c r="BZ32" s="6" t="s">
        <v>26</v>
      </c>
      <c r="CB32" s="6">
        <v>817.88135404083812</v>
      </c>
      <c r="CC32" s="6">
        <v>819.26258525622791</v>
      </c>
      <c r="CD32" s="6">
        <v>840.57446270469961</v>
      </c>
      <c r="CE32" s="6">
        <v>851.68893547753601</v>
      </c>
      <c r="CF32" s="6">
        <v>807.71378711434772</v>
      </c>
      <c r="CG32" s="6">
        <v>804.05337922827414</v>
      </c>
      <c r="CH32" s="6">
        <v>803.68390579828804</v>
      </c>
      <c r="CI32" s="6">
        <v>788.71271747917092</v>
      </c>
      <c r="CJ32" s="6">
        <v>782.57203106760858</v>
      </c>
      <c r="CK32" s="6">
        <v>738.62918891286472</v>
      </c>
      <c r="CL32" s="6">
        <v>691.22160544632322</v>
      </c>
      <c r="CM32" s="6">
        <v>686.50564145432952</v>
      </c>
      <c r="CN32" s="6">
        <v>686.86268322191643</v>
      </c>
      <c r="CO32" s="6">
        <v>691.16329537507215</v>
      </c>
      <c r="CP32" s="6">
        <v>698.51439961244682</v>
      </c>
      <c r="CQ32" s="6">
        <v>699.40586000012911</v>
      </c>
      <c r="CR32" s="6">
        <v>724.11069803186274</v>
      </c>
      <c r="CS32" s="6">
        <v>748.32947869515453</v>
      </c>
      <c r="CT32" s="6">
        <v>774.69093616692521</v>
      </c>
      <c r="CU32" s="6">
        <v>792.93859356127609</v>
      </c>
      <c r="CV32" s="6">
        <v>802.00344575087092</v>
      </c>
      <c r="CW32" s="6">
        <v>788.07256313127596</v>
      </c>
      <c r="CX32" s="6">
        <v>781.3557123594378</v>
      </c>
      <c r="CY32" s="6">
        <v>764.07060074455796</v>
      </c>
      <c r="CZ32" s="6">
        <v>747.63463679881374</v>
      </c>
      <c r="DA32" s="6">
        <v>734.08689729377545</v>
      </c>
      <c r="DB32" s="6">
        <v>735.87236718825397</v>
      </c>
      <c r="DC32" s="6">
        <v>725.6167410044585</v>
      </c>
      <c r="DD32" s="6">
        <v>711.45127457316357</v>
      </c>
      <c r="DE32" s="6">
        <v>694.80096089488768</v>
      </c>
      <c r="DF32" s="6">
        <v>680.2630221788221</v>
      </c>
      <c r="DG32" s="6">
        <v>668.58183179956325</v>
      </c>
      <c r="DH32" s="6">
        <v>664.15580755107317</v>
      </c>
      <c r="DI32" s="6">
        <v>659.34294110580061</v>
      </c>
      <c r="DJ32" s="6">
        <v>656.40647620105233</v>
      </c>
      <c r="DK32" s="6">
        <v>646.63293116614796</v>
      </c>
      <c r="DL32" s="6">
        <v>651.28379794686202</v>
      </c>
      <c r="DM32" s="6">
        <v>653.3914235272706</v>
      </c>
      <c r="DN32" s="6">
        <v>684.70558249807357</v>
      </c>
      <c r="DO32" s="6">
        <v>699.10147584116714</v>
      </c>
      <c r="DP32" s="6">
        <v>717.04829482740411</v>
      </c>
      <c r="DQ32" s="6">
        <v>749.17557345446346</v>
      </c>
      <c r="DR32" s="6">
        <v>778.95473010102432</v>
      </c>
      <c r="DS32" s="6">
        <v>821.22304786795689</v>
      </c>
      <c r="DT32" s="6">
        <v>855.90847835399495</v>
      </c>
      <c r="DU32" s="6">
        <v>896.30490509832111</v>
      </c>
      <c r="DV32" s="6">
        <v>924.07409692086048</v>
      </c>
      <c r="DW32" s="6">
        <v>954.08861128760532</v>
      </c>
      <c r="DX32" s="6">
        <v>989.30822488370939</v>
      </c>
    </row>
    <row r="33" spans="2:128" s="6" customFormat="1" x14ac:dyDescent="0.25">
      <c r="D33" s="6" t="s">
        <v>23</v>
      </c>
      <c r="E33" s="6" t="s">
        <v>27</v>
      </c>
      <c r="F33" s="6" t="s">
        <v>28</v>
      </c>
      <c r="G33" s="6" t="s">
        <v>29</v>
      </c>
      <c r="I33" s="17">
        <v>5.6370000000000003E-2</v>
      </c>
      <c r="J33" s="17">
        <v>5.5890000000000002E-2</v>
      </c>
      <c r="K33" s="17">
        <v>5.2440000000000001E-2</v>
      </c>
      <c r="L33" s="17">
        <v>5.151E-2</v>
      </c>
      <c r="M33" s="17">
        <v>4.1160000000000002E-2</v>
      </c>
      <c r="N33" s="17">
        <v>2.7030000000000002E-2</v>
      </c>
      <c r="O33" s="17">
        <v>1.9140000000000001E-2</v>
      </c>
      <c r="P33" s="17">
        <v>1.9740000000000001E-2</v>
      </c>
      <c r="Q33" s="17">
        <v>2.0039999999999999E-2</v>
      </c>
      <c r="R33" s="17">
        <v>2.265E-2</v>
      </c>
      <c r="S33" s="17">
        <v>2.613E-2</v>
      </c>
      <c r="T33" s="17">
        <v>2.376E-2</v>
      </c>
      <c r="U33" s="17">
        <v>2.4629999999999999E-2</v>
      </c>
      <c r="V33" s="17">
        <v>2.0879999999999999E-2</v>
      </c>
      <c r="W33" s="17">
        <v>1.941E-2</v>
      </c>
      <c r="X33" s="17">
        <v>1.7729999999999999E-2</v>
      </c>
      <c r="Y33" s="17">
        <v>1.7550000000000003E-2</v>
      </c>
      <c r="Z33" s="17">
        <v>2.0670000000000001E-2</v>
      </c>
      <c r="AA33" s="17">
        <v>1.908E-2</v>
      </c>
      <c r="AB33" s="17">
        <v>1.6230000000000001E-2</v>
      </c>
      <c r="AC33" s="17">
        <v>1.3050000000000001E-2</v>
      </c>
      <c r="AD33" s="17">
        <v>1.116E-2</v>
      </c>
      <c r="AE33" s="17">
        <v>1.3470000000000001E-2</v>
      </c>
      <c r="AF33" s="17">
        <v>1.7909999999999999E-2</v>
      </c>
      <c r="AG33" s="17">
        <v>1.206E-2</v>
      </c>
      <c r="AH33" s="17">
        <v>1.5900000000000001E-2</v>
      </c>
      <c r="AI33" s="17">
        <v>1.5510000000000001E-2</v>
      </c>
      <c r="AJ33" s="17">
        <v>1.4970000000000001E-2</v>
      </c>
      <c r="AK33" s="17">
        <v>1.5990000000000001E-2</v>
      </c>
      <c r="AL33" s="17">
        <v>1.116E-2</v>
      </c>
      <c r="AM33" s="17">
        <v>9.4500000000000001E-3</v>
      </c>
      <c r="AN33" s="17">
        <v>1.0800000000000001E-2</v>
      </c>
      <c r="AO33" s="17">
        <v>4.6500000000000005E-3</v>
      </c>
      <c r="AP33" s="17">
        <v>3.9900000000000005E-3</v>
      </c>
      <c r="AQ33" s="17">
        <v>7.6800000000000002E-4</v>
      </c>
      <c r="AR33" s="17">
        <v>2.3309999999999997E-3</v>
      </c>
      <c r="AS33" s="17">
        <v>2.7480000000000004E-3</v>
      </c>
      <c r="AT33" s="17">
        <v>5.8079999999999998E-3</v>
      </c>
      <c r="AU33" s="17">
        <v>3.336E-3</v>
      </c>
      <c r="AV33" s="17">
        <v>4.1939999999999998E-3</v>
      </c>
      <c r="AW33" s="17">
        <v>1.1942999999999999E-2</v>
      </c>
      <c r="AX33" s="17">
        <v>4.7160000000000007E-2</v>
      </c>
      <c r="AY33" s="17">
        <v>3.0755999999999999E-2</v>
      </c>
      <c r="AZ33" s="17">
        <v>3.2157000000000005E-2</v>
      </c>
      <c r="BA33" s="17">
        <v>2.9718000000000001E-2</v>
      </c>
      <c r="BB33" s="17">
        <v>4.0640999999999997E-2</v>
      </c>
      <c r="BC33" s="17">
        <v>3.9029999999999995E-2</v>
      </c>
      <c r="BD33" s="17">
        <v>6.2616000000000005E-2</v>
      </c>
      <c r="BE33" s="17">
        <v>6.2616000000000005E-2</v>
      </c>
      <c r="BW33" s="6" t="s">
        <v>23</v>
      </c>
      <c r="BX33" s="6" t="s">
        <v>27</v>
      </c>
      <c r="BY33" s="6" t="s">
        <v>28</v>
      </c>
      <c r="BZ33" s="6" t="s">
        <v>29</v>
      </c>
      <c r="CB33" s="6">
        <v>5.6370000000000003E-2</v>
      </c>
      <c r="CC33" s="6">
        <v>5.5890000000000002E-2</v>
      </c>
      <c r="CD33" s="6">
        <v>5.2440000000000001E-2</v>
      </c>
      <c r="CE33" s="6">
        <v>5.151E-2</v>
      </c>
      <c r="CF33" s="6">
        <v>4.1160000000000002E-2</v>
      </c>
      <c r="CG33" s="6">
        <v>2.7030000000000002E-2</v>
      </c>
      <c r="CH33" s="6">
        <v>1.9140000000000001E-2</v>
      </c>
      <c r="CI33" s="6">
        <v>1.9740000000000001E-2</v>
      </c>
      <c r="CJ33" s="6">
        <v>2.0039999999999999E-2</v>
      </c>
      <c r="CK33" s="6">
        <v>2.265E-2</v>
      </c>
      <c r="CL33" s="6">
        <v>2.613E-2</v>
      </c>
      <c r="CM33" s="6">
        <v>2.376E-2</v>
      </c>
      <c r="CN33" s="6">
        <v>2.4629999999999999E-2</v>
      </c>
      <c r="CO33" s="6">
        <v>2.0879999999999999E-2</v>
      </c>
      <c r="CP33" s="6">
        <v>1.941E-2</v>
      </c>
      <c r="CQ33" s="6">
        <v>1.7729999999999999E-2</v>
      </c>
      <c r="CR33" s="6">
        <v>1.7550000000000003E-2</v>
      </c>
      <c r="CS33" s="6">
        <v>2.0670000000000001E-2</v>
      </c>
      <c r="CT33" s="6">
        <v>1.908E-2</v>
      </c>
      <c r="CU33" s="6">
        <v>1.6230000000000001E-2</v>
      </c>
      <c r="CV33" s="6">
        <v>1.3050000000000001E-2</v>
      </c>
      <c r="CW33" s="6">
        <v>1.116E-2</v>
      </c>
      <c r="CX33" s="6">
        <v>1.3470000000000001E-2</v>
      </c>
      <c r="CY33" s="6">
        <v>1.7909999999999999E-2</v>
      </c>
      <c r="CZ33" s="6">
        <v>1.206E-2</v>
      </c>
      <c r="DA33" s="6">
        <v>1.5900000000000001E-2</v>
      </c>
      <c r="DB33" s="6">
        <v>1.5510000000000001E-2</v>
      </c>
      <c r="DC33" s="6">
        <v>1.4970000000000001E-2</v>
      </c>
      <c r="DD33" s="6">
        <v>1.5990000000000001E-2</v>
      </c>
      <c r="DE33" s="6">
        <v>1.116E-2</v>
      </c>
      <c r="DF33" s="6">
        <v>9.4500000000000001E-3</v>
      </c>
      <c r="DG33" s="6">
        <v>1.0800000000000001E-2</v>
      </c>
      <c r="DH33" s="6">
        <v>4.6500000000000005E-3</v>
      </c>
      <c r="DI33" s="6">
        <v>3.9900000000000005E-3</v>
      </c>
      <c r="DJ33" s="6">
        <v>7.6800000000000002E-4</v>
      </c>
      <c r="DK33" s="6">
        <v>2.3309999999999997E-3</v>
      </c>
      <c r="DL33" s="6">
        <v>2.7480000000000004E-3</v>
      </c>
      <c r="DM33" s="6">
        <v>5.8079999999999998E-3</v>
      </c>
      <c r="DN33" s="6">
        <v>3.336E-3</v>
      </c>
      <c r="DO33" s="6">
        <v>4.1939999999999998E-3</v>
      </c>
      <c r="DP33" s="6">
        <v>1.1942999999999999E-2</v>
      </c>
      <c r="DQ33" s="6">
        <v>4.7160000000000007E-2</v>
      </c>
      <c r="DR33" s="6">
        <v>3.0755999999999999E-2</v>
      </c>
      <c r="DS33" s="6">
        <v>3.2157000000000005E-2</v>
      </c>
      <c r="DT33" s="6">
        <v>2.9718000000000001E-2</v>
      </c>
      <c r="DU33" s="6">
        <v>4.0640999999999997E-2</v>
      </c>
      <c r="DV33" s="6">
        <v>3.9029999999999995E-2</v>
      </c>
      <c r="DW33" s="6">
        <v>6.2616000000000005E-2</v>
      </c>
      <c r="DX33" s="6">
        <v>6.2616000000000005E-2</v>
      </c>
    </row>
    <row r="34" spans="2:128" s="6" customFormat="1" x14ac:dyDescent="0.25">
      <c r="D34" s="6" t="s">
        <v>23</v>
      </c>
      <c r="E34" s="6" t="s">
        <v>27</v>
      </c>
      <c r="F34" s="6" t="s">
        <v>28</v>
      </c>
      <c r="G34" s="6" t="s">
        <v>29</v>
      </c>
      <c r="I34" s="17">
        <v>8.5181484889999997</v>
      </c>
      <c r="J34" s="17">
        <v>8.3110222139999976</v>
      </c>
      <c r="K34" s="17">
        <v>8.599928583999997</v>
      </c>
      <c r="L34" s="17">
        <v>8.8489514956999979</v>
      </c>
      <c r="M34" s="17">
        <v>8.8868073541025225</v>
      </c>
      <c r="N34" s="17">
        <v>8.7201389451922573</v>
      </c>
      <c r="O34" s="17">
        <v>8.5607470226890499</v>
      </c>
      <c r="P34" s="17">
        <v>8.6236996335600011</v>
      </c>
      <c r="Q34" s="17">
        <v>8.4844049799759507</v>
      </c>
      <c r="R34" s="17">
        <v>8.4725268289629003</v>
      </c>
      <c r="S34" s="17">
        <v>8.0636107770152972</v>
      </c>
      <c r="T34" s="17">
        <v>8.2045017477339997</v>
      </c>
      <c r="U34" s="17">
        <v>7.9109670229120006</v>
      </c>
      <c r="V34" s="17">
        <v>7.501839382632002</v>
      </c>
      <c r="W34" s="17">
        <v>7.6959950051390003</v>
      </c>
      <c r="X34" s="17">
        <v>7.5126806567969986</v>
      </c>
      <c r="Y34" s="17">
        <v>7.4399646613120005</v>
      </c>
      <c r="Z34" s="17">
        <v>7.4681327228949996</v>
      </c>
      <c r="AA34" s="17">
        <v>7.4885663116840027</v>
      </c>
      <c r="AB34" s="17">
        <v>7.4221861103060025</v>
      </c>
      <c r="AC34" s="17">
        <v>5.8709621662440004</v>
      </c>
      <c r="AD34" s="17">
        <v>5.4890384775099994</v>
      </c>
      <c r="AE34" s="17">
        <v>5.3574419672190032</v>
      </c>
      <c r="AF34" s="17">
        <v>4.9843685565999989</v>
      </c>
      <c r="AG34" s="17">
        <v>4.5012342672809993</v>
      </c>
      <c r="AH34" s="17">
        <v>4.4582468861009978</v>
      </c>
      <c r="AI34" s="17">
        <v>4.4409170999059997</v>
      </c>
      <c r="AJ34" s="17">
        <v>4.1824673500389977</v>
      </c>
      <c r="AK34" s="17">
        <v>3.9147349498789987</v>
      </c>
      <c r="AL34" s="17">
        <v>3.8808503500000007</v>
      </c>
      <c r="AM34" s="17">
        <v>4.7058693500000004</v>
      </c>
      <c r="AN34" s="17">
        <v>4.5623804000000003</v>
      </c>
      <c r="AO34" s="17">
        <v>4.6860232999999996</v>
      </c>
      <c r="AP34" s="17">
        <v>4.8503354000000014</v>
      </c>
      <c r="AQ34" s="17">
        <v>5.23462855</v>
      </c>
      <c r="AR34" s="17">
        <v>5.5808953500000005</v>
      </c>
      <c r="AS34" s="17">
        <v>5.8511950000000015</v>
      </c>
      <c r="AT34" s="17">
        <v>5.8229109500000007</v>
      </c>
      <c r="AU34" s="17">
        <v>5.3373118999999996</v>
      </c>
      <c r="AV34" s="17">
        <v>4.6254069000000007</v>
      </c>
      <c r="AW34" s="17">
        <v>4.7980522504000023</v>
      </c>
      <c r="AX34" s="17">
        <v>5.339963086600001</v>
      </c>
      <c r="AY34" s="17">
        <v>5.0754263649000011</v>
      </c>
      <c r="AZ34" s="17">
        <v>5.0902398408999998</v>
      </c>
      <c r="BA34" s="17">
        <v>5.0351729515999999</v>
      </c>
      <c r="BB34" s="17">
        <v>5.0710239993000021</v>
      </c>
      <c r="BC34" s="17">
        <v>4.9778725622999991</v>
      </c>
      <c r="BD34" s="17">
        <v>5.0169521058999997</v>
      </c>
      <c r="BE34" s="17">
        <v>5.0880148224499999</v>
      </c>
      <c r="BW34" s="6" t="s">
        <v>23</v>
      </c>
      <c r="BX34" s="6" t="s">
        <v>27</v>
      </c>
      <c r="BY34" s="6" t="s">
        <v>28</v>
      </c>
      <c r="BZ34" s="6" t="s">
        <v>29</v>
      </c>
      <c r="CB34" s="6">
        <v>8.5181484889999997</v>
      </c>
      <c r="CC34" s="6">
        <v>8.3110222139999976</v>
      </c>
      <c r="CD34" s="6">
        <v>8.599928583999997</v>
      </c>
      <c r="CE34" s="6">
        <v>8.8489514956999979</v>
      </c>
      <c r="CF34" s="6">
        <v>8.8868073541025225</v>
      </c>
      <c r="CG34" s="6">
        <v>8.7201389451922573</v>
      </c>
      <c r="CH34" s="6">
        <v>8.5607470226890499</v>
      </c>
      <c r="CI34" s="6">
        <v>8.6236996335600011</v>
      </c>
      <c r="CJ34" s="6">
        <v>8.4844049799759507</v>
      </c>
      <c r="CK34" s="6">
        <v>8.4725268289629003</v>
      </c>
      <c r="CL34" s="6">
        <v>8.0636107770152972</v>
      </c>
      <c r="CM34" s="6">
        <v>8.2045017477339997</v>
      </c>
      <c r="CN34" s="6">
        <v>7.9109670229120006</v>
      </c>
      <c r="CO34" s="6">
        <v>7.501839382632002</v>
      </c>
      <c r="CP34" s="6">
        <v>7.6959950051390003</v>
      </c>
      <c r="CQ34" s="6">
        <v>7.5126806567969986</v>
      </c>
      <c r="CR34" s="6">
        <v>7.4399646613120005</v>
      </c>
      <c r="CS34" s="6">
        <v>7.4681327228949996</v>
      </c>
      <c r="CT34" s="6">
        <v>7.4885663116840027</v>
      </c>
      <c r="CU34" s="6">
        <v>7.4221861103060025</v>
      </c>
      <c r="CV34" s="6">
        <v>5.8709621662440004</v>
      </c>
      <c r="CW34" s="6">
        <v>5.4890384775099994</v>
      </c>
      <c r="CX34" s="6">
        <v>5.3574419672190032</v>
      </c>
      <c r="CY34" s="6">
        <v>4.9843685565999989</v>
      </c>
      <c r="CZ34" s="6">
        <v>4.5012342672809993</v>
      </c>
      <c r="DA34" s="6">
        <v>4.4582468861009978</v>
      </c>
      <c r="DB34" s="6">
        <v>4.4409170999059997</v>
      </c>
      <c r="DC34" s="6">
        <v>4.1824673500389977</v>
      </c>
      <c r="DD34" s="6">
        <v>3.9147349498789987</v>
      </c>
      <c r="DE34" s="6">
        <v>3.8808503500000007</v>
      </c>
      <c r="DF34" s="6">
        <v>4.7058693500000004</v>
      </c>
      <c r="DG34" s="6">
        <v>4.5623804000000003</v>
      </c>
      <c r="DH34" s="6">
        <v>4.6860232999999996</v>
      </c>
      <c r="DI34" s="6">
        <v>4.8503354000000014</v>
      </c>
      <c r="DJ34" s="6">
        <v>5.23462855</v>
      </c>
      <c r="DK34" s="6">
        <v>5.5808953500000005</v>
      </c>
      <c r="DL34" s="6">
        <v>5.8511950000000015</v>
      </c>
      <c r="DM34" s="6">
        <v>5.8229109500000007</v>
      </c>
      <c r="DN34" s="6">
        <v>5.3373118999999996</v>
      </c>
      <c r="DO34" s="6">
        <v>4.6254069000000007</v>
      </c>
      <c r="DP34" s="6">
        <v>4.7980522504000023</v>
      </c>
      <c r="DQ34" s="6">
        <v>5.339963086600001</v>
      </c>
      <c r="DR34" s="6">
        <v>5.0754263649000011</v>
      </c>
      <c r="DS34" s="6">
        <v>5.0902398408999998</v>
      </c>
      <c r="DT34" s="6">
        <v>5.0351729515999999</v>
      </c>
      <c r="DU34" s="6">
        <v>5.0710239993000021</v>
      </c>
      <c r="DV34" s="6">
        <v>4.9778725622999991</v>
      </c>
      <c r="DW34" s="6">
        <v>5.0169521058999997</v>
      </c>
      <c r="DX34" s="6">
        <v>5.0880148224499999</v>
      </c>
    </row>
    <row r="35" spans="2:128" s="6" customFormat="1" x14ac:dyDescent="0.25">
      <c r="D35" s="6" t="s">
        <v>23</v>
      </c>
      <c r="E35" s="6" t="s">
        <v>30</v>
      </c>
      <c r="F35" s="6" t="s">
        <v>31</v>
      </c>
      <c r="G35" s="6" t="s">
        <v>32</v>
      </c>
      <c r="I35" s="17">
        <v>2.7230000000000002E-3</v>
      </c>
      <c r="J35" s="17">
        <v>2.7230000000000002E-3</v>
      </c>
      <c r="K35" s="17">
        <v>2.359E-3</v>
      </c>
      <c r="L35" s="17">
        <v>2.0929999999999998E-3</v>
      </c>
      <c r="M35" s="17">
        <v>1.183E-3</v>
      </c>
      <c r="N35" s="17">
        <v>9.1E-4</v>
      </c>
      <c r="O35" s="17">
        <v>8.1899999999999996E-4</v>
      </c>
      <c r="P35" s="17">
        <v>7.2800000000000002E-4</v>
      </c>
      <c r="Q35" s="17">
        <v>6.3699999999999998E-4</v>
      </c>
      <c r="R35" s="17">
        <v>5.4600000000000004E-4</v>
      </c>
      <c r="S35" s="17">
        <v>9.1000000000000003E-5</v>
      </c>
      <c r="T35" s="17">
        <v>0</v>
      </c>
      <c r="U35" s="17">
        <v>0</v>
      </c>
      <c r="V35" s="17">
        <v>0</v>
      </c>
      <c r="W35" s="17">
        <v>0</v>
      </c>
      <c r="X35" s="17">
        <v>0</v>
      </c>
      <c r="Y35" s="17">
        <v>3.9899999999999999E-4</v>
      </c>
      <c r="Z35" s="17">
        <v>3.9899999999999999E-4</v>
      </c>
      <c r="AA35" s="17">
        <v>3.3599999999999998E-4</v>
      </c>
      <c r="AB35" s="17">
        <v>3.4299999999999999E-4</v>
      </c>
      <c r="AC35" s="17">
        <v>0</v>
      </c>
      <c r="AD35" s="17">
        <v>0</v>
      </c>
      <c r="AE35" s="17">
        <v>0</v>
      </c>
      <c r="AF35" s="17">
        <v>0</v>
      </c>
      <c r="AG35" s="17">
        <v>0</v>
      </c>
      <c r="AH35" s="17">
        <v>0</v>
      </c>
      <c r="AI35" s="17">
        <v>0</v>
      </c>
      <c r="AJ35" s="17">
        <v>0</v>
      </c>
      <c r="AK35" s="17">
        <v>0</v>
      </c>
      <c r="AL35" s="17">
        <v>0</v>
      </c>
      <c r="AM35" s="17">
        <v>0</v>
      </c>
      <c r="AN35" s="17">
        <v>0</v>
      </c>
      <c r="AO35" s="17">
        <v>6.9999999999999999E-6</v>
      </c>
      <c r="AP35" s="17">
        <v>0</v>
      </c>
      <c r="AQ35" s="17">
        <v>0</v>
      </c>
      <c r="AR35" s="17">
        <v>0</v>
      </c>
      <c r="AS35" s="17">
        <v>0</v>
      </c>
      <c r="AT35" s="17">
        <v>0</v>
      </c>
      <c r="AU35" s="17">
        <v>1.65E-4</v>
      </c>
      <c r="AV35" s="17">
        <v>3.5999999999999997E-4</v>
      </c>
      <c r="AW35" s="17">
        <v>8.0400000000000003E-4</v>
      </c>
      <c r="AX35" s="17">
        <v>1.2041999999999999E-2</v>
      </c>
      <c r="AY35" s="17">
        <v>1.6482E-2</v>
      </c>
      <c r="AZ35" s="17">
        <v>2.3046000000000001E-2</v>
      </c>
      <c r="BA35" s="17">
        <v>4.3875999999999998E-2</v>
      </c>
      <c r="BB35" s="17">
        <v>6.3132999999999995E-2</v>
      </c>
      <c r="BC35" s="17">
        <v>6.0443999999999998E-2</v>
      </c>
      <c r="BD35" s="17">
        <v>8.245799999999999E-2</v>
      </c>
      <c r="BE35" s="17">
        <v>9.3747599999999986E-2</v>
      </c>
      <c r="BW35" s="6" t="s">
        <v>23</v>
      </c>
      <c r="BX35" s="6" t="s">
        <v>30</v>
      </c>
      <c r="BY35" s="6" t="s">
        <v>31</v>
      </c>
      <c r="BZ35" s="6" t="s">
        <v>32</v>
      </c>
      <c r="CB35" s="6">
        <v>2.7230000000000002E-3</v>
      </c>
      <c r="CC35" s="6">
        <v>2.7230000000000002E-3</v>
      </c>
      <c r="CD35" s="6">
        <v>2.359E-3</v>
      </c>
      <c r="CE35" s="6">
        <v>2.0929999999999998E-3</v>
      </c>
      <c r="CF35" s="6">
        <v>1.183E-3</v>
      </c>
      <c r="CG35" s="6">
        <v>9.1E-4</v>
      </c>
      <c r="CH35" s="6">
        <v>8.1899999999999996E-4</v>
      </c>
      <c r="CI35" s="6">
        <v>7.2800000000000002E-4</v>
      </c>
      <c r="CJ35" s="6">
        <v>6.3699999999999998E-4</v>
      </c>
      <c r="CK35" s="6">
        <v>5.4600000000000004E-4</v>
      </c>
      <c r="CL35" s="6">
        <v>9.1000000000000003E-5</v>
      </c>
      <c r="CM35" s="6">
        <v>0</v>
      </c>
      <c r="CN35" s="6">
        <v>0</v>
      </c>
      <c r="CO35" s="6">
        <v>0</v>
      </c>
      <c r="CP35" s="6">
        <v>0</v>
      </c>
      <c r="CQ35" s="6">
        <v>0</v>
      </c>
      <c r="CR35" s="6">
        <v>3.9899999999999999E-4</v>
      </c>
      <c r="CS35" s="6">
        <v>3.9899999999999999E-4</v>
      </c>
      <c r="CT35" s="6">
        <v>3.3599999999999998E-4</v>
      </c>
      <c r="CU35" s="6">
        <v>3.4299999999999999E-4</v>
      </c>
      <c r="CV35" s="6">
        <v>0</v>
      </c>
      <c r="CW35" s="6">
        <v>0</v>
      </c>
      <c r="CX35" s="6">
        <v>0</v>
      </c>
      <c r="CY35" s="6">
        <v>0</v>
      </c>
      <c r="CZ35" s="6">
        <v>0</v>
      </c>
      <c r="DA35" s="6">
        <v>0</v>
      </c>
      <c r="DB35" s="6">
        <v>0</v>
      </c>
      <c r="DC35" s="6">
        <v>0</v>
      </c>
      <c r="DD35" s="6">
        <v>0</v>
      </c>
      <c r="DE35" s="6">
        <v>0</v>
      </c>
      <c r="DF35" s="6">
        <v>0</v>
      </c>
      <c r="DG35" s="6">
        <v>0</v>
      </c>
      <c r="DH35" s="6">
        <v>6.9999999999999999E-6</v>
      </c>
      <c r="DI35" s="6">
        <v>0</v>
      </c>
      <c r="DJ35" s="6">
        <v>0</v>
      </c>
      <c r="DK35" s="6">
        <v>0</v>
      </c>
      <c r="DL35" s="6">
        <v>0</v>
      </c>
      <c r="DM35" s="6">
        <v>0</v>
      </c>
      <c r="DN35" s="6">
        <v>1.65E-4</v>
      </c>
      <c r="DO35" s="6">
        <v>3.5999999999999997E-4</v>
      </c>
      <c r="DP35" s="6">
        <v>8.0400000000000003E-4</v>
      </c>
      <c r="DQ35" s="6">
        <v>1.2041999999999999E-2</v>
      </c>
      <c r="DR35" s="6">
        <v>1.6482E-2</v>
      </c>
      <c r="DS35" s="6">
        <v>2.3046000000000001E-2</v>
      </c>
      <c r="DT35" s="6">
        <v>4.3875999999999998E-2</v>
      </c>
      <c r="DU35" s="6">
        <v>6.3132999999999995E-2</v>
      </c>
      <c r="DV35" s="6">
        <v>6.0443999999999998E-2</v>
      </c>
      <c r="DW35" s="6">
        <v>8.245799999999999E-2</v>
      </c>
      <c r="DX35" s="6">
        <v>9.3747599999999986E-2</v>
      </c>
    </row>
    <row r="36" spans="2:128" s="6" customFormat="1" x14ac:dyDescent="0.25">
      <c r="D36" s="6" t="s">
        <v>23</v>
      </c>
      <c r="E36" s="6" t="s">
        <v>30</v>
      </c>
      <c r="F36" s="6" t="s">
        <v>31</v>
      </c>
      <c r="G36" s="6" t="s">
        <v>32</v>
      </c>
      <c r="I36" s="17">
        <v>40.400388677310303</v>
      </c>
      <c r="J36" s="17">
        <v>40.789389677310297</v>
      </c>
      <c r="K36" s="17">
        <v>42.108556001518608</v>
      </c>
      <c r="L36" s="17">
        <v>44.520377033197903</v>
      </c>
      <c r="M36" s="17">
        <v>42.886271128340603</v>
      </c>
      <c r="N36" s="17">
        <v>40.575009123842698</v>
      </c>
      <c r="O36" s="17">
        <v>41.502527980724096</v>
      </c>
      <c r="P36" s="17">
        <v>41.133177424265504</v>
      </c>
      <c r="Q36" s="17">
        <v>41.344030788732702</v>
      </c>
      <c r="R36" s="17">
        <v>42.770754891741603</v>
      </c>
      <c r="S36" s="17">
        <v>41.650384533501402</v>
      </c>
      <c r="T36" s="17">
        <v>39.180000234449409</v>
      </c>
      <c r="U36" s="17">
        <v>35.855542970113405</v>
      </c>
      <c r="V36" s="17">
        <v>33.895257154420705</v>
      </c>
      <c r="W36" s="17">
        <v>35.544814104235101</v>
      </c>
      <c r="X36" s="17">
        <v>37.857496179697101</v>
      </c>
      <c r="Y36" s="17">
        <v>39.377591166211801</v>
      </c>
      <c r="Z36" s="17">
        <v>39.251105831572502</v>
      </c>
      <c r="AA36" s="17">
        <v>40.7455398890041</v>
      </c>
      <c r="AB36" s="17">
        <v>40.887794050139604</v>
      </c>
      <c r="AC36" s="17">
        <v>43.288599725462397</v>
      </c>
      <c r="AD36" s="17">
        <v>44.169946817123694</v>
      </c>
      <c r="AE36" s="17">
        <v>47.207668689108104</v>
      </c>
      <c r="AF36" s="17">
        <v>46.141749101484493</v>
      </c>
      <c r="AG36" s="17">
        <v>46.658112770235491</v>
      </c>
      <c r="AH36" s="17">
        <v>48.284538993244205</v>
      </c>
      <c r="AI36" s="17">
        <v>51.516723203009292</v>
      </c>
      <c r="AJ36" s="17">
        <v>51.403672295866301</v>
      </c>
      <c r="AK36" s="17">
        <v>52.120903327103804</v>
      </c>
      <c r="AL36" s="17">
        <v>55.500759288739999</v>
      </c>
      <c r="AM36" s="17">
        <v>56.938204740463704</v>
      </c>
      <c r="AN36" s="17">
        <v>54.733694040949196</v>
      </c>
      <c r="AO36" s="17">
        <v>56.237287843988902</v>
      </c>
      <c r="AP36" s="17">
        <v>58.080110870527896</v>
      </c>
      <c r="AQ36" s="17">
        <v>62.411750917212004</v>
      </c>
      <c r="AR36" s="17">
        <v>64.476550445411192</v>
      </c>
      <c r="AS36" s="17">
        <v>68.668100226882601</v>
      </c>
      <c r="AT36" s="17">
        <v>72.19485949144439</v>
      </c>
      <c r="AU36" s="17">
        <v>71.06578498052599</v>
      </c>
      <c r="AV36" s="17">
        <v>68.735266800267794</v>
      </c>
      <c r="AW36" s="17">
        <v>73.033700750332201</v>
      </c>
      <c r="AX36" s="17">
        <v>74.442517827576992</v>
      </c>
      <c r="AY36" s="17">
        <v>70.8584261912128</v>
      </c>
      <c r="AZ36" s="17">
        <v>71.159593467677098</v>
      </c>
      <c r="BA36" s="17">
        <v>73.394248445035203</v>
      </c>
      <c r="BB36" s="17">
        <v>74.892976200895703</v>
      </c>
      <c r="BC36" s="17">
        <v>76.819405828420699</v>
      </c>
      <c r="BD36" s="17">
        <v>79.540071563829201</v>
      </c>
      <c r="BE36" s="17">
        <v>80.3918536411324</v>
      </c>
      <c r="BW36" s="6" t="s">
        <v>23</v>
      </c>
      <c r="BX36" s="6" t="s">
        <v>30</v>
      </c>
      <c r="BY36" s="6" t="s">
        <v>31</v>
      </c>
      <c r="BZ36" s="6" t="s">
        <v>32</v>
      </c>
      <c r="CB36" s="6">
        <v>40.400388677310303</v>
      </c>
      <c r="CC36" s="6">
        <v>40.789389677310297</v>
      </c>
      <c r="CD36" s="6">
        <v>42.108556001518608</v>
      </c>
      <c r="CE36" s="6">
        <v>44.520377033197903</v>
      </c>
      <c r="CF36" s="6">
        <v>42.886271128340603</v>
      </c>
      <c r="CG36" s="6">
        <v>40.575009123842698</v>
      </c>
      <c r="CH36" s="6">
        <v>41.502527980724096</v>
      </c>
      <c r="CI36" s="6">
        <v>41.133177424265504</v>
      </c>
      <c r="CJ36" s="6">
        <v>41.344030788732702</v>
      </c>
      <c r="CK36" s="6">
        <v>42.770754891741603</v>
      </c>
      <c r="CL36" s="6">
        <v>41.650384533501402</v>
      </c>
      <c r="CM36" s="6">
        <v>39.180000234449409</v>
      </c>
      <c r="CN36" s="6">
        <v>35.855542970113405</v>
      </c>
      <c r="CO36" s="6">
        <v>33.895257154420705</v>
      </c>
      <c r="CP36" s="6">
        <v>35.544814104235101</v>
      </c>
      <c r="CQ36" s="6">
        <v>37.857496179697101</v>
      </c>
      <c r="CR36" s="6">
        <v>39.377591166211801</v>
      </c>
      <c r="CS36" s="6">
        <v>39.251105831572502</v>
      </c>
      <c r="CT36" s="6">
        <v>40.7455398890041</v>
      </c>
      <c r="CU36" s="6">
        <v>40.887794050139604</v>
      </c>
      <c r="CV36" s="6">
        <v>43.288599725462397</v>
      </c>
      <c r="CW36" s="6">
        <v>44.169946817123694</v>
      </c>
      <c r="CX36" s="6">
        <v>47.207668689108104</v>
      </c>
      <c r="CY36" s="6">
        <v>46.141749101484493</v>
      </c>
      <c r="CZ36" s="6">
        <v>46.658112770235491</v>
      </c>
      <c r="DA36" s="6">
        <v>48.284538993244205</v>
      </c>
      <c r="DB36" s="6">
        <v>51.516723203009292</v>
      </c>
      <c r="DC36" s="6">
        <v>51.403672295866301</v>
      </c>
      <c r="DD36" s="6">
        <v>52.120903327103804</v>
      </c>
      <c r="DE36" s="6">
        <v>55.500759288739999</v>
      </c>
      <c r="DF36" s="6">
        <v>56.938204740463704</v>
      </c>
      <c r="DG36" s="6">
        <v>54.733694040949196</v>
      </c>
      <c r="DH36" s="6">
        <v>56.237287843988902</v>
      </c>
      <c r="DI36" s="6">
        <v>58.080110870527896</v>
      </c>
      <c r="DJ36" s="6">
        <v>62.411750917212004</v>
      </c>
      <c r="DK36" s="6">
        <v>64.476550445411192</v>
      </c>
      <c r="DL36" s="6">
        <v>68.668100226882601</v>
      </c>
      <c r="DM36" s="6">
        <v>72.19485949144439</v>
      </c>
      <c r="DN36" s="6">
        <v>71.06578498052599</v>
      </c>
      <c r="DO36" s="6">
        <v>68.735266800267794</v>
      </c>
      <c r="DP36" s="6">
        <v>73.033700750332201</v>
      </c>
      <c r="DQ36" s="6">
        <v>74.442517827576992</v>
      </c>
      <c r="DR36" s="6">
        <v>70.8584261912128</v>
      </c>
      <c r="DS36" s="6">
        <v>71.159593467677098</v>
      </c>
      <c r="DT36" s="6">
        <v>73.394248445035203</v>
      </c>
      <c r="DU36" s="6">
        <v>74.892976200895703</v>
      </c>
      <c r="DV36" s="6">
        <v>76.819405828420699</v>
      </c>
      <c r="DW36" s="6">
        <v>79.540071563829201</v>
      </c>
      <c r="DX36" s="6">
        <v>80.3918536411324</v>
      </c>
    </row>
    <row r="37" spans="2:128" s="6" customFormat="1" x14ac:dyDescent="0.25">
      <c r="D37" s="6" t="s">
        <v>23</v>
      </c>
      <c r="E37" s="6" t="s">
        <v>33</v>
      </c>
      <c r="F37" s="6" t="s">
        <v>34</v>
      </c>
      <c r="G37" s="6" t="s">
        <v>35</v>
      </c>
      <c r="I37" s="17">
        <v>5.2859999999999997E-2</v>
      </c>
      <c r="J37" s="17">
        <v>5.2859999999999997E-2</v>
      </c>
      <c r="K37" s="17">
        <v>5.142E-2</v>
      </c>
      <c r="L37" s="17">
        <v>3.6389999999999999E-2</v>
      </c>
      <c r="M37" s="17">
        <v>2.0219999999999998E-2</v>
      </c>
      <c r="N37" s="17">
        <v>1.8780000000000002E-2</v>
      </c>
      <c r="O37" s="17">
        <v>1.503E-2</v>
      </c>
      <c r="P37" s="17">
        <v>1.128E-2</v>
      </c>
      <c r="Q37" s="17">
        <v>2.6099999999999999E-3</v>
      </c>
      <c r="R37" s="17">
        <v>0</v>
      </c>
      <c r="S37" s="17">
        <v>0</v>
      </c>
      <c r="T37" s="17">
        <v>0</v>
      </c>
      <c r="U37" s="17">
        <v>0</v>
      </c>
      <c r="V37" s="17">
        <v>0</v>
      </c>
      <c r="W37" s="17">
        <v>0</v>
      </c>
      <c r="X37" s="17">
        <v>0</v>
      </c>
      <c r="Y37" s="17">
        <v>0</v>
      </c>
      <c r="Z37" s="17">
        <v>0</v>
      </c>
      <c r="AA37" s="17">
        <v>0</v>
      </c>
      <c r="AB37" s="17">
        <v>1.7579999999999998E-2</v>
      </c>
      <c r="AC37" s="17">
        <v>1.6410000000000001E-2</v>
      </c>
      <c r="AD37" s="17">
        <v>2.316E-2</v>
      </c>
      <c r="AE37" s="17">
        <v>4.4999999999999997E-3</v>
      </c>
      <c r="AF37" s="17">
        <v>6.3000000000000003E-4</v>
      </c>
      <c r="AG37" s="17">
        <v>1.1100000000000001E-3</v>
      </c>
      <c r="AH37" s="17">
        <v>9.6000000000000002E-4</v>
      </c>
      <c r="AI37" s="17">
        <v>9.0400000000000007E-4</v>
      </c>
      <c r="AJ37" s="17">
        <v>6.8739999999999999E-3</v>
      </c>
      <c r="AK37" s="17">
        <v>2.7599999999999999E-4</v>
      </c>
      <c r="AL37" s="17">
        <v>4.6000000000000001E-4</v>
      </c>
      <c r="AM37" s="17">
        <v>6.4400000000000004E-4</v>
      </c>
      <c r="AN37" s="17">
        <v>7.36E-4</v>
      </c>
      <c r="AO37" s="17">
        <v>7.36E-4</v>
      </c>
      <c r="AP37" s="17">
        <v>8.2799999999999996E-4</v>
      </c>
      <c r="AQ37" s="17">
        <v>1.196E-3</v>
      </c>
      <c r="AR37" s="17">
        <v>1.3799999999999999E-3</v>
      </c>
      <c r="AS37" s="17">
        <v>7.7679999999999997E-3</v>
      </c>
      <c r="AT37" s="17">
        <v>1.196E-3</v>
      </c>
      <c r="AU37" s="17">
        <v>1.472E-3</v>
      </c>
      <c r="AV37" s="17">
        <v>3.9899999999999999E-4</v>
      </c>
      <c r="AW37" s="17">
        <v>1.2290000000000001E-3</v>
      </c>
      <c r="AX37" s="17">
        <v>2.7599999999999999E-4</v>
      </c>
      <c r="AY37" s="17">
        <v>8.3580000000000008E-3</v>
      </c>
      <c r="AZ37" s="17">
        <v>1.1280000000000001E-3</v>
      </c>
      <c r="BA37" s="17">
        <v>8.8800000000000001E-4</v>
      </c>
      <c r="BB37" s="17">
        <v>3.3300000000000002E-4</v>
      </c>
      <c r="BC37" s="17">
        <v>5.5500000000000005E-4</v>
      </c>
      <c r="BD37" s="17">
        <v>5.7600000000000001E-4</v>
      </c>
      <c r="BE37" s="17">
        <v>5.7600000000000001E-4</v>
      </c>
      <c r="BW37" s="6" t="s">
        <v>23</v>
      </c>
      <c r="BX37" s="6" t="s">
        <v>33</v>
      </c>
      <c r="BY37" s="6" t="s">
        <v>34</v>
      </c>
      <c r="BZ37" s="6" t="s">
        <v>35</v>
      </c>
      <c r="CB37" s="6">
        <v>5.2859999999999997E-2</v>
      </c>
      <c r="CC37" s="6">
        <v>5.2859999999999997E-2</v>
      </c>
      <c r="CD37" s="6">
        <v>5.142E-2</v>
      </c>
      <c r="CE37" s="6">
        <v>3.6389999999999999E-2</v>
      </c>
      <c r="CF37" s="6">
        <v>2.0219999999999998E-2</v>
      </c>
      <c r="CG37" s="6">
        <v>1.8780000000000002E-2</v>
      </c>
      <c r="CH37" s="6">
        <v>1.503E-2</v>
      </c>
      <c r="CI37" s="6">
        <v>1.128E-2</v>
      </c>
      <c r="CJ37" s="6">
        <v>2.6099999999999999E-3</v>
      </c>
      <c r="CK37" s="6">
        <v>0</v>
      </c>
      <c r="CL37" s="6">
        <v>0</v>
      </c>
      <c r="CM37" s="6">
        <v>0</v>
      </c>
      <c r="CN37" s="6">
        <v>0</v>
      </c>
      <c r="CO37" s="6">
        <v>0</v>
      </c>
      <c r="CP37" s="6">
        <v>0</v>
      </c>
      <c r="CQ37" s="6">
        <v>0</v>
      </c>
      <c r="CR37" s="6">
        <v>0</v>
      </c>
      <c r="CS37" s="6">
        <v>0</v>
      </c>
      <c r="CT37" s="6">
        <v>0</v>
      </c>
      <c r="CU37" s="6">
        <v>1.7579999999999998E-2</v>
      </c>
      <c r="CV37" s="6">
        <v>1.6410000000000001E-2</v>
      </c>
      <c r="CW37" s="6">
        <v>2.316E-2</v>
      </c>
      <c r="CX37" s="6">
        <v>4.4999999999999997E-3</v>
      </c>
      <c r="CY37" s="6">
        <v>6.3000000000000003E-4</v>
      </c>
      <c r="CZ37" s="6">
        <v>1.1100000000000001E-3</v>
      </c>
      <c r="DA37" s="6">
        <v>9.6000000000000002E-4</v>
      </c>
      <c r="DB37" s="6">
        <v>9.0400000000000007E-4</v>
      </c>
      <c r="DC37" s="6">
        <v>6.8739999999999999E-3</v>
      </c>
      <c r="DD37" s="6">
        <v>2.7599999999999999E-4</v>
      </c>
      <c r="DE37" s="6">
        <v>4.6000000000000001E-4</v>
      </c>
      <c r="DF37" s="6">
        <v>6.4400000000000004E-4</v>
      </c>
      <c r="DG37" s="6">
        <v>7.36E-4</v>
      </c>
      <c r="DH37" s="6">
        <v>7.36E-4</v>
      </c>
      <c r="DI37" s="6">
        <v>8.2799999999999996E-4</v>
      </c>
      <c r="DJ37" s="6">
        <v>1.196E-3</v>
      </c>
      <c r="DK37" s="6">
        <v>1.3799999999999999E-3</v>
      </c>
      <c r="DL37" s="6">
        <v>7.7679999999999997E-3</v>
      </c>
      <c r="DM37" s="6">
        <v>1.196E-3</v>
      </c>
      <c r="DN37" s="6">
        <v>1.472E-3</v>
      </c>
      <c r="DO37" s="6">
        <v>3.9899999999999999E-4</v>
      </c>
      <c r="DP37" s="6">
        <v>1.2290000000000001E-3</v>
      </c>
      <c r="DQ37" s="6">
        <v>2.7599999999999999E-4</v>
      </c>
      <c r="DR37" s="6">
        <v>8.3580000000000008E-3</v>
      </c>
      <c r="DS37" s="6">
        <v>1.1280000000000001E-3</v>
      </c>
      <c r="DT37" s="6">
        <v>8.8800000000000001E-4</v>
      </c>
      <c r="DU37" s="6">
        <v>3.3300000000000002E-4</v>
      </c>
      <c r="DV37" s="6">
        <v>5.5500000000000005E-4</v>
      </c>
      <c r="DW37" s="6">
        <v>5.7600000000000001E-4</v>
      </c>
      <c r="DX37" s="6">
        <v>5.7600000000000001E-4</v>
      </c>
    </row>
    <row r="38" spans="2:128" s="6" customFormat="1" x14ac:dyDescent="0.25">
      <c r="D38" s="6" t="s">
        <v>23</v>
      </c>
      <c r="E38" s="6" t="s">
        <v>36</v>
      </c>
      <c r="F38" s="6" t="s">
        <v>34</v>
      </c>
      <c r="G38" s="6" t="s">
        <v>35</v>
      </c>
      <c r="I38" s="17">
        <v>4.5829897009999998</v>
      </c>
      <c r="J38" s="17">
        <v>4.5976567009999991</v>
      </c>
      <c r="K38" s="17">
        <v>4.7116707010000001</v>
      </c>
      <c r="L38" s="17">
        <v>4.7373907010000007</v>
      </c>
      <c r="M38" s="17">
        <v>4.8115377010000007</v>
      </c>
      <c r="N38" s="17">
        <v>4.9089367009999991</v>
      </c>
      <c r="O38" s="17">
        <v>4.8677337009999997</v>
      </c>
      <c r="P38" s="17">
        <v>4.944126701000001</v>
      </c>
      <c r="Q38" s="17">
        <v>5.0328797009999997</v>
      </c>
      <c r="R38" s="17">
        <v>5.1522767008349994</v>
      </c>
      <c r="S38" s="17">
        <v>5.0271517008350006</v>
      </c>
      <c r="T38" s="17">
        <v>4.7350476921350007</v>
      </c>
      <c r="U38" s="17">
        <v>4.6633474630270007</v>
      </c>
      <c r="V38" s="17">
        <v>4.384696699976999</v>
      </c>
      <c r="W38" s="17">
        <v>4.4772369620700001</v>
      </c>
      <c r="X38" s="17">
        <v>4.4993283519430003</v>
      </c>
      <c r="Y38" s="17">
        <v>3.6545522629430005</v>
      </c>
      <c r="Z38" s="17">
        <v>3.704324313019999</v>
      </c>
      <c r="AA38" s="17">
        <v>3.8143977178589998</v>
      </c>
      <c r="AB38" s="17">
        <v>4.0000928189839993</v>
      </c>
      <c r="AC38" s="17">
        <v>3.1839200630610005</v>
      </c>
      <c r="AD38" s="17">
        <v>3.3307840514230005</v>
      </c>
      <c r="AE38" s="17">
        <v>3.2423032756260004</v>
      </c>
      <c r="AF38" s="17">
        <v>2.9742371422790002</v>
      </c>
      <c r="AG38" s="17">
        <v>2.7456348768359997</v>
      </c>
      <c r="AH38" s="17">
        <v>2.7818631635430009</v>
      </c>
      <c r="AI38" s="17">
        <v>2.8285970253400006</v>
      </c>
      <c r="AJ38" s="17">
        <v>2.5383101197089997</v>
      </c>
      <c r="AK38" s="17">
        <v>2.8405694876659981</v>
      </c>
      <c r="AL38" s="17">
        <v>2.9079761314420005</v>
      </c>
      <c r="AM38" s="17">
        <v>2.7272374660359984</v>
      </c>
      <c r="AN38" s="17">
        <v>2.8683433984000004</v>
      </c>
      <c r="AO38" s="17">
        <v>2.8110714708789994</v>
      </c>
      <c r="AP38" s="17">
        <v>2.8822329144640002</v>
      </c>
      <c r="AQ38" s="17">
        <v>3.069085946313999</v>
      </c>
      <c r="AR38" s="17">
        <v>3.2567073107359996</v>
      </c>
      <c r="AS38" s="17">
        <v>3.2011279073079999</v>
      </c>
      <c r="AT38" s="17">
        <v>3.4045011323769994</v>
      </c>
      <c r="AU38" s="17">
        <v>3.4070884413539995</v>
      </c>
      <c r="AV38" s="17">
        <v>3.1202237361089984</v>
      </c>
      <c r="AW38" s="17">
        <v>3.1446252467699995</v>
      </c>
      <c r="AX38" s="17">
        <v>3.1666226931499994</v>
      </c>
      <c r="AY38" s="17">
        <v>3.0818598634659984</v>
      </c>
      <c r="AZ38" s="17">
        <v>3.2053971104700021</v>
      </c>
      <c r="BA38" s="17">
        <v>3.3643323059700001</v>
      </c>
      <c r="BB38" s="17">
        <v>3.5045076772899999</v>
      </c>
      <c r="BC38" s="17">
        <v>3.1409324021699998</v>
      </c>
      <c r="BD38" s="17">
        <v>3.0635482917699983</v>
      </c>
      <c r="BE38" s="17">
        <v>3.2340890832900011</v>
      </c>
      <c r="BW38" s="6" t="s">
        <v>23</v>
      </c>
      <c r="BX38" s="6" t="s">
        <v>36</v>
      </c>
      <c r="BY38" s="6" t="s">
        <v>34</v>
      </c>
      <c r="BZ38" s="6" t="s">
        <v>35</v>
      </c>
      <c r="CB38" s="6">
        <v>4.5829897009999998</v>
      </c>
      <c r="CC38" s="6">
        <v>4.5976567009999991</v>
      </c>
      <c r="CD38" s="6">
        <v>4.7116707010000001</v>
      </c>
      <c r="CE38" s="6">
        <v>4.7373907010000007</v>
      </c>
      <c r="CF38" s="6">
        <v>4.8115377010000007</v>
      </c>
      <c r="CG38" s="6">
        <v>4.9089367009999991</v>
      </c>
      <c r="CH38" s="6">
        <v>4.8677337009999997</v>
      </c>
      <c r="CI38" s="6">
        <v>4.944126701000001</v>
      </c>
      <c r="CJ38" s="6">
        <v>5.0328797009999997</v>
      </c>
      <c r="CK38" s="6">
        <v>5.1522767008349994</v>
      </c>
      <c r="CL38" s="6">
        <v>5.0271517008350006</v>
      </c>
      <c r="CM38" s="6">
        <v>4.7350476921350007</v>
      </c>
      <c r="CN38" s="6">
        <v>4.6633474630270007</v>
      </c>
      <c r="CO38" s="6">
        <v>4.384696699976999</v>
      </c>
      <c r="CP38" s="6">
        <v>4.4772369620700001</v>
      </c>
      <c r="CQ38" s="6">
        <v>4.4993283519430003</v>
      </c>
      <c r="CR38" s="6">
        <v>3.6545522629430005</v>
      </c>
      <c r="CS38" s="6">
        <v>3.704324313019999</v>
      </c>
      <c r="CT38" s="6">
        <v>3.8143977178589998</v>
      </c>
      <c r="CU38" s="6">
        <v>4.0000928189839993</v>
      </c>
      <c r="CV38" s="6">
        <v>3.1839200630610005</v>
      </c>
      <c r="CW38" s="6">
        <v>3.3307840514230005</v>
      </c>
      <c r="CX38" s="6">
        <v>3.2423032756260004</v>
      </c>
      <c r="CY38" s="6">
        <v>2.9742371422790002</v>
      </c>
      <c r="CZ38" s="6">
        <v>2.7456348768359997</v>
      </c>
      <c r="DA38" s="6">
        <v>2.7818631635430009</v>
      </c>
      <c r="DB38" s="6">
        <v>2.8285970253400006</v>
      </c>
      <c r="DC38" s="6">
        <v>2.5383101197089997</v>
      </c>
      <c r="DD38" s="6">
        <v>2.8405694876659981</v>
      </c>
      <c r="DE38" s="6">
        <v>2.9079761314420005</v>
      </c>
      <c r="DF38" s="6">
        <v>2.7272374660359984</v>
      </c>
      <c r="DG38" s="6">
        <v>2.8683433984000004</v>
      </c>
      <c r="DH38" s="6">
        <v>2.8110714708789994</v>
      </c>
      <c r="DI38" s="6">
        <v>2.8822329144640002</v>
      </c>
      <c r="DJ38" s="6">
        <v>3.069085946313999</v>
      </c>
      <c r="DK38" s="6">
        <v>3.2567073107359996</v>
      </c>
      <c r="DL38" s="6">
        <v>3.2011279073079999</v>
      </c>
      <c r="DM38" s="6">
        <v>3.4045011323769994</v>
      </c>
      <c r="DN38" s="6">
        <v>3.4070884413539995</v>
      </c>
      <c r="DO38" s="6">
        <v>3.1202237361089984</v>
      </c>
      <c r="DP38" s="6">
        <v>3.1446252467699995</v>
      </c>
      <c r="DQ38" s="6">
        <v>3.1666226931499994</v>
      </c>
      <c r="DR38" s="6">
        <v>3.0818598634659984</v>
      </c>
      <c r="DS38" s="6">
        <v>3.2053971104700021</v>
      </c>
      <c r="DT38" s="6">
        <v>3.3643323059700001</v>
      </c>
      <c r="DU38" s="6">
        <v>3.5045076772899999</v>
      </c>
      <c r="DV38" s="6">
        <v>3.1409324021699998</v>
      </c>
      <c r="DW38" s="6">
        <v>3.0635482917699983</v>
      </c>
      <c r="DX38" s="6">
        <v>3.2340890832900011</v>
      </c>
    </row>
    <row r="39" spans="2:128" s="6" customFormat="1" x14ac:dyDescent="0.25">
      <c r="D39" s="6" t="s">
        <v>10</v>
      </c>
      <c r="E39" s="6" t="s">
        <v>37</v>
      </c>
      <c r="F39" s="6" t="s">
        <v>38</v>
      </c>
      <c r="G39" s="6" t="s">
        <v>39</v>
      </c>
      <c r="I39" s="17">
        <v>6063.4239547964335</v>
      </c>
      <c r="J39" s="17">
        <v>6062.0953108722142</v>
      </c>
      <c r="K39" s="17">
        <v>6170.8412495561552</v>
      </c>
      <c r="L39" s="17">
        <v>6275.3720369948887</v>
      </c>
      <c r="M39" s="17">
        <v>6379.3194534994</v>
      </c>
      <c r="N39" s="17">
        <v>6520.3333564239165</v>
      </c>
      <c r="O39" s="17">
        <v>6620.2762330272744</v>
      </c>
      <c r="P39" s="17">
        <v>6705.3389058748799</v>
      </c>
      <c r="Q39" s="17">
        <v>6791.3726267991669</v>
      </c>
      <c r="R39" s="17">
        <v>6901.3078552225543</v>
      </c>
      <c r="S39" s="17">
        <v>6997.4751235691219</v>
      </c>
      <c r="T39" s="17">
        <v>7107.7756737719337</v>
      </c>
      <c r="U39" s="17">
        <v>7209.6109144902475</v>
      </c>
      <c r="V39" s="17">
        <v>7279.2660523616205</v>
      </c>
      <c r="W39" s="17">
        <v>7406.9247544258496</v>
      </c>
      <c r="X39" s="17">
        <v>7523.7780753154693</v>
      </c>
      <c r="Y39" s="17">
        <v>7569.4448060911345</v>
      </c>
      <c r="Z39" s="17">
        <v>7686.2227218473272</v>
      </c>
      <c r="AA39" s="17">
        <v>7779.1839303431771</v>
      </c>
      <c r="AB39" s="17">
        <v>7904.6692811005651</v>
      </c>
      <c r="AC39" s="17">
        <v>8093.8152582930406</v>
      </c>
      <c r="AD39" s="17">
        <v>8184.8996058688726</v>
      </c>
      <c r="AE39" s="17">
        <v>8271.3069222341128</v>
      </c>
      <c r="AF39" s="17">
        <v>8549.4173922702139</v>
      </c>
      <c r="AG39" s="17">
        <v>8624.653242551818</v>
      </c>
      <c r="AH39" s="17">
        <v>8731.2163596034952</v>
      </c>
      <c r="AI39" s="17">
        <v>8834.6205146831471</v>
      </c>
      <c r="AJ39" s="17">
        <v>8840.5290492232289</v>
      </c>
      <c r="AK39" s="17">
        <v>8918.0681602507611</v>
      </c>
      <c r="AL39" s="17">
        <v>8977.0476723166903</v>
      </c>
      <c r="AM39" s="17">
        <v>8994.6813176698506</v>
      </c>
      <c r="AN39" s="17">
        <v>8934.7852920902187</v>
      </c>
      <c r="AO39" s="17">
        <v>9002.3000023702316</v>
      </c>
      <c r="AP39" s="17">
        <v>9112.5885139952989</v>
      </c>
      <c r="AQ39" s="17">
        <v>9112.979041282666</v>
      </c>
      <c r="AR39" s="17">
        <v>9139.6693638492343</v>
      </c>
      <c r="AS39" s="17">
        <v>9088.6425475784672</v>
      </c>
      <c r="AT39" s="17">
        <v>9049.5159428875304</v>
      </c>
      <c r="AU39" s="17">
        <v>9053.7259605685376</v>
      </c>
      <c r="AV39" s="17">
        <v>9122.3684443352377</v>
      </c>
      <c r="AW39" s="17">
        <v>9246.673605099315</v>
      </c>
      <c r="AX39" s="17">
        <v>9227.5354977800343</v>
      </c>
      <c r="AY39" s="17">
        <v>9165.8890077513897</v>
      </c>
      <c r="AZ39" s="17">
        <v>9168.6065033261566</v>
      </c>
      <c r="BA39" s="17">
        <v>9135.4141608575628</v>
      </c>
      <c r="BB39" s="17">
        <v>8997.3542489410593</v>
      </c>
      <c r="BC39" s="17">
        <v>8922.8818671184672</v>
      </c>
      <c r="BD39" s="17">
        <v>8960.368088677671</v>
      </c>
      <c r="BE39" s="17">
        <v>8971.5824054336736</v>
      </c>
      <c r="BW39" s="6" t="s">
        <v>10</v>
      </c>
      <c r="BX39" s="6" t="s">
        <v>37</v>
      </c>
      <c r="BY39" s="6" t="s">
        <v>38</v>
      </c>
      <c r="BZ39" s="6" t="s">
        <v>39</v>
      </c>
      <c r="CB39" s="6">
        <v>6063.4239547964335</v>
      </c>
      <c r="CC39" s="6">
        <v>6062.0953108722142</v>
      </c>
      <c r="CD39" s="6">
        <v>6170.8412495561552</v>
      </c>
      <c r="CE39" s="6">
        <v>6275.3720369948887</v>
      </c>
      <c r="CF39" s="6">
        <v>6379.3194534994</v>
      </c>
      <c r="CG39" s="6">
        <v>6520.3333564239165</v>
      </c>
      <c r="CH39" s="6">
        <v>6620.2762330272744</v>
      </c>
      <c r="CI39" s="6">
        <v>6705.3389058748799</v>
      </c>
      <c r="CJ39" s="6">
        <v>6791.3726267991669</v>
      </c>
      <c r="CK39" s="6">
        <v>6901.3078552225543</v>
      </c>
      <c r="CL39" s="6">
        <v>6997.4751235691219</v>
      </c>
      <c r="CM39" s="6">
        <v>7107.7756737719337</v>
      </c>
      <c r="CN39" s="6">
        <v>7209.6109144902475</v>
      </c>
      <c r="CO39" s="6">
        <v>7279.2660523616205</v>
      </c>
      <c r="CP39" s="6">
        <v>7406.9247544258496</v>
      </c>
      <c r="CQ39" s="6">
        <v>7523.7780753154693</v>
      </c>
      <c r="CR39" s="6">
        <v>7569.4448060911345</v>
      </c>
      <c r="CS39" s="6">
        <v>7686.2227218473272</v>
      </c>
      <c r="CT39" s="6">
        <v>7779.1839303431771</v>
      </c>
      <c r="CU39" s="6">
        <v>7904.6692811005651</v>
      </c>
      <c r="CV39" s="6">
        <v>8093.8152582930406</v>
      </c>
      <c r="CW39" s="6">
        <v>8184.8996058688726</v>
      </c>
      <c r="CX39" s="6">
        <v>8271.3069222341128</v>
      </c>
      <c r="CY39" s="6">
        <v>8549.4173922702139</v>
      </c>
      <c r="CZ39" s="6">
        <v>8624.653242551818</v>
      </c>
      <c r="DA39" s="6">
        <v>8731.2163596034952</v>
      </c>
      <c r="DB39" s="6">
        <v>8834.6205146831471</v>
      </c>
      <c r="DC39" s="6">
        <v>8840.5290492232289</v>
      </c>
      <c r="DD39" s="6">
        <v>8918.0681602507611</v>
      </c>
      <c r="DE39" s="6">
        <v>8977.0476723166903</v>
      </c>
      <c r="DF39" s="6">
        <v>8994.6813176698506</v>
      </c>
      <c r="DG39" s="6">
        <v>8934.7852920902187</v>
      </c>
      <c r="DH39" s="6">
        <v>9002.3000023702316</v>
      </c>
      <c r="DI39" s="6">
        <v>9112.5885139952989</v>
      </c>
      <c r="DJ39" s="6">
        <v>9112.979041282666</v>
      </c>
      <c r="DK39" s="6">
        <v>9139.6693638492343</v>
      </c>
      <c r="DL39" s="6">
        <v>9088.6425475784672</v>
      </c>
      <c r="DM39" s="6">
        <v>9049.5159428875304</v>
      </c>
      <c r="DN39" s="6">
        <v>9053.7259605685376</v>
      </c>
      <c r="DO39" s="6">
        <v>9122.3684443352377</v>
      </c>
      <c r="DP39" s="6">
        <v>9246.673605099315</v>
      </c>
      <c r="DQ39" s="6">
        <v>9227.5354977800343</v>
      </c>
      <c r="DR39" s="6">
        <v>9165.8890077513897</v>
      </c>
      <c r="DS39" s="6">
        <v>9168.6065033261566</v>
      </c>
      <c r="DT39" s="6">
        <v>9135.4141608575628</v>
      </c>
      <c r="DU39" s="6">
        <v>8997.3542489410593</v>
      </c>
      <c r="DV39" s="6">
        <v>8922.8818671184672</v>
      </c>
      <c r="DW39" s="6">
        <v>8960.368088677671</v>
      </c>
      <c r="DX39" s="6">
        <v>8971.5824054336736</v>
      </c>
    </row>
    <row r="40" spans="2:128" s="6" customFormat="1" x14ac:dyDescent="0.25">
      <c r="D40" s="6" t="s">
        <v>10</v>
      </c>
      <c r="F40" s="6" t="s">
        <v>38</v>
      </c>
      <c r="G40" s="6" t="s">
        <v>39</v>
      </c>
      <c r="I40" s="17">
        <v>4646.598259824671</v>
      </c>
      <c r="J40" s="17">
        <v>4421.0720805118317</v>
      </c>
      <c r="K40" s="17">
        <v>4429.2242380164143</v>
      </c>
      <c r="L40" s="17">
        <v>4408.4981441996524</v>
      </c>
      <c r="M40" s="17">
        <v>4362.7638833002584</v>
      </c>
      <c r="N40" s="17">
        <v>4666.7260606459458</v>
      </c>
      <c r="O40" s="17">
        <v>4704.8073923348065</v>
      </c>
      <c r="P40" s="17">
        <v>5053.6735309629166</v>
      </c>
      <c r="Q40" s="17">
        <v>5212.3285503933721</v>
      </c>
      <c r="R40" s="17">
        <v>5292.6435022149826</v>
      </c>
      <c r="S40" s="17">
        <v>5005.1514862605109</v>
      </c>
      <c r="T40" s="17">
        <v>5037.7335192397059</v>
      </c>
      <c r="U40" s="17">
        <v>5103.9929256471896</v>
      </c>
      <c r="V40" s="17">
        <v>5160.8411283712194</v>
      </c>
      <c r="W40" s="17">
        <v>5365.7316637704644</v>
      </c>
      <c r="X40" s="17">
        <v>5756.8892965084406</v>
      </c>
      <c r="Y40" s="17">
        <v>5774.2416156935024</v>
      </c>
      <c r="Z40" s="17">
        <v>5909.5137031133127</v>
      </c>
      <c r="AA40" s="17">
        <v>6085.8058058065008</v>
      </c>
      <c r="AB40" s="17">
        <v>5828.020917935215</v>
      </c>
      <c r="AC40" s="17">
        <v>5530.0023657199545</v>
      </c>
      <c r="AD40" s="17">
        <v>5324.0097786621627</v>
      </c>
      <c r="AE40" s="17">
        <v>4762.6663692071834</v>
      </c>
      <c r="AF40" s="17">
        <v>4644.0075423267772</v>
      </c>
      <c r="AG40" s="17">
        <v>4082.3724924448775</v>
      </c>
      <c r="AH40" s="17">
        <v>4212.3708500180683</v>
      </c>
      <c r="AI40" s="17">
        <v>3143.9934234759799</v>
      </c>
      <c r="AJ40" s="17">
        <v>3634.1389033000892</v>
      </c>
      <c r="AK40" s="17">
        <v>2860.2669219146933</v>
      </c>
      <c r="AL40" s="17">
        <v>2789.0347781544101</v>
      </c>
      <c r="AM40" s="17">
        <v>2718.8966849233734</v>
      </c>
      <c r="AN40" s="17">
        <v>2732.20674068266</v>
      </c>
      <c r="AO40" s="17">
        <v>2598.4109585730771</v>
      </c>
      <c r="AP40" s="17">
        <v>2702.409982870327</v>
      </c>
      <c r="AQ40" s="17">
        <v>2878.2669207389736</v>
      </c>
      <c r="AR40" s="17">
        <v>2864.1467952198332</v>
      </c>
      <c r="AS40" s="17">
        <v>2908.8797846428442</v>
      </c>
      <c r="AT40" s="17">
        <v>2820.4898770609179</v>
      </c>
      <c r="AU40" s="17">
        <v>2804.2611703760999</v>
      </c>
      <c r="AV40" s="17">
        <v>2784.8418680749141</v>
      </c>
      <c r="AW40" s="17">
        <v>2783.2365928254185</v>
      </c>
      <c r="AX40" s="17">
        <v>2776.5682725070806</v>
      </c>
      <c r="AY40" s="17">
        <v>2803.653188826288</v>
      </c>
      <c r="AZ40" s="17">
        <v>2802.1254941066486</v>
      </c>
      <c r="BA40" s="17">
        <v>2791.827129192191</v>
      </c>
      <c r="BB40" s="17">
        <v>2827.9996035800777</v>
      </c>
      <c r="BC40" s="17">
        <v>2855.5077315995104</v>
      </c>
      <c r="BD40" s="17">
        <v>2874.2573531043959</v>
      </c>
      <c r="BE40" s="17">
        <v>2940.7538456678735</v>
      </c>
      <c r="BW40" s="6" t="s">
        <v>10</v>
      </c>
      <c r="BY40" s="6" t="s">
        <v>38</v>
      </c>
      <c r="BZ40" s="6" t="s">
        <v>39</v>
      </c>
      <c r="CB40" s="6">
        <v>4646.598259824671</v>
      </c>
      <c r="CC40" s="6">
        <v>4421.0720805118317</v>
      </c>
      <c r="CD40" s="6">
        <v>4429.2242380164143</v>
      </c>
      <c r="CE40" s="6">
        <v>4408.4981441996524</v>
      </c>
      <c r="CF40" s="6">
        <v>4362.7638833002584</v>
      </c>
      <c r="CG40" s="6">
        <v>4666.7260606459458</v>
      </c>
      <c r="CH40" s="6">
        <v>4704.8073923348065</v>
      </c>
      <c r="CI40" s="6">
        <v>5053.6735309629166</v>
      </c>
      <c r="CJ40" s="6">
        <v>5212.3285503933721</v>
      </c>
      <c r="CK40" s="6">
        <v>5292.6435022149826</v>
      </c>
      <c r="CL40" s="6">
        <v>5005.1514862605109</v>
      </c>
      <c r="CM40" s="6">
        <v>5037.7335192397059</v>
      </c>
      <c r="CN40" s="6">
        <v>5103.9929256471896</v>
      </c>
      <c r="CO40" s="6">
        <v>5160.8411283712194</v>
      </c>
      <c r="CP40" s="6">
        <v>5365.7316637704644</v>
      </c>
      <c r="CQ40" s="6">
        <v>5756.8892965084406</v>
      </c>
      <c r="CR40" s="6">
        <v>5774.2416156935024</v>
      </c>
      <c r="CS40" s="6">
        <v>5909.5137031133127</v>
      </c>
      <c r="CT40" s="6">
        <v>6085.8058058065008</v>
      </c>
      <c r="CU40" s="6">
        <v>5828.020917935215</v>
      </c>
      <c r="CV40" s="6">
        <v>5530.0023657199545</v>
      </c>
      <c r="CW40" s="6">
        <v>5324.0097786621627</v>
      </c>
      <c r="CX40" s="6">
        <v>4762.6663692071834</v>
      </c>
      <c r="CY40" s="6">
        <v>4644.0075423267772</v>
      </c>
      <c r="CZ40" s="6">
        <v>4082.3724924448775</v>
      </c>
      <c r="DA40" s="6">
        <v>4212.3708500180683</v>
      </c>
      <c r="DB40" s="6">
        <v>3143.9934234759799</v>
      </c>
      <c r="DC40" s="6">
        <v>3634.1389033000892</v>
      </c>
      <c r="DD40" s="6">
        <v>2860.2669219146933</v>
      </c>
      <c r="DE40" s="6">
        <v>2789.0347781544101</v>
      </c>
      <c r="DF40" s="6">
        <v>2718.8966849233734</v>
      </c>
      <c r="DG40" s="6">
        <v>2732.20674068266</v>
      </c>
      <c r="DH40" s="6">
        <v>2598.4109585730771</v>
      </c>
      <c r="DI40" s="6">
        <v>2702.409982870327</v>
      </c>
      <c r="DJ40" s="6">
        <v>2878.2669207389736</v>
      </c>
      <c r="DK40" s="6">
        <v>2864.1467952198332</v>
      </c>
      <c r="DL40" s="6">
        <v>2908.8797846428442</v>
      </c>
      <c r="DM40" s="6">
        <v>2820.4898770609179</v>
      </c>
      <c r="DN40" s="6">
        <v>2804.2611703760999</v>
      </c>
      <c r="DO40" s="6">
        <v>2784.8418680749141</v>
      </c>
      <c r="DP40" s="6">
        <v>2783.2365928254185</v>
      </c>
      <c r="DQ40" s="6">
        <v>2776.5682725070806</v>
      </c>
      <c r="DR40" s="6">
        <v>2803.653188826288</v>
      </c>
      <c r="DS40" s="6">
        <v>2802.1254941066486</v>
      </c>
      <c r="DT40" s="6">
        <v>2791.827129192191</v>
      </c>
      <c r="DU40" s="6">
        <v>2827.9996035800777</v>
      </c>
      <c r="DV40" s="6">
        <v>2855.5077315995104</v>
      </c>
      <c r="DW40" s="6">
        <v>2874.2573531043959</v>
      </c>
      <c r="DX40" s="6">
        <v>2940.7538456678735</v>
      </c>
    </row>
    <row r="41" spans="2:128" s="6" customFormat="1" x14ac:dyDescent="0.25">
      <c r="D41" s="6" t="s">
        <v>10</v>
      </c>
      <c r="E41" s="6" t="s">
        <v>40</v>
      </c>
      <c r="F41" s="6" t="s">
        <v>41</v>
      </c>
      <c r="G41" s="6" t="s">
        <v>42</v>
      </c>
      <c r="I41" s="17">
        <v>215.25139501979493</v>
      </c>
      <c r="J41" s="17">
        <v>207.68061499493476</v>
      </c>
      <c r="K41" s="17">
        <v>206.15785499036721</v>
      </c>
      <c r="L41" s="17">
        <v>198.08311500440129</v>
      </c>
      <c r="M41" s="17">
        <v>202.62680497888957</v>
      </c>
      <c r="N41" s="17">
        <v>210.90560999867461</v>
      </c>
      <c r="O41" s="17">
        <v>229.11205995041436</v>
      </c>
      <c r="P41" s="17">
        <v>247.80196000866286</v>
      </c>
      <c r="Q41" s="17">
        <v>274.05926004390551</v>
      </c>
      <c r="R41" s="17">
        <v>310.84420998396513</v>
      </c>
      <c r="S41" s="17">
        <v>340.1521999578456</v>
      </c>
      <c r="T41" s="17">
        <v>345.85179499033973</v>
      </c>
      <c r="U41" s="17">
        <v>355.93632503785454</v>
      </c>
      <c r="V41" s="17">
        <v>364.80287494720261</v>
      </c>
      <c r="W41" s="17">
        <v>327.6300349818834</v>
      </c>
      <c r="X41" s="17">
        <v>335.57412502384886</v>
      </c>
      <c r="Y41" s="17">
        <v>362.83337504125319</v>
      </c>
      <c r="Z41" s="17">
        <v>378.51377502833725</v>
      </c>
      <c r="AA41" s="17">
        <v>367.85757503942682</v>
      </c>
      <c r="AB41" s="17">
        <v>412.77635501308271</v>
      </c>
      <c r="AC41" s="17">
        <v>229.58901493730073</v>
      </c>
      <c r="AD41" s="17">
        <v>267.93675506072208</v>
      </c>
      <c r="AE41" s="17">
        <v>305.61389500161948</v>
      </c>
      <c r="AF41" s="17">
        <v>46.403485043811799</v>
      </c>
      <c r="AG41" s="17">
        <v>41.807219986503696</v>
      </c>
      <c r="AH41" s="17">
        <v>40.687439999373403</v>
      </c>
      <c r="AI41" s="17">
        <v>43.486244959670294</v>
      </c>
      <c r="AJ41" s="17">
        <v>41.386785048871317</v>
      </c>
      <c r="AK41" s="17">
        <v>40.027028780862985</v>
      </c>
      <c r="AL41" s="17">
        <v>47.858507945619991</v>
      </c>
      <c r="AM41" s="17">
        <v>45.433068913886999</v>
      </c>
      <c r="AN41" s="17">
        <v>39.115838367205988</v>
      </c>
      <c r="AO41" s="17">
        <v>36.206912693009997</v>
      </c>
      <c r="AP41" s="17">
        <v>36.90600755961399</v>
      </c>
      <c r="AQ41" s="17">
        <v>36.633887477959988</v>
      </c>
      <c r="AR41" s="17">
        <v>33.617262363679998</v>
      </c>
      <c r="AS41" s="17">
        <v>31.318012819046995</v>
      </c>
      <c r="AT41" s="17">
        <v>33.301718278449997</v>
      </c>
      <c r="AU41" s="17">
        <v>31.205861215572</v>
      </c>
      <c r="AV41" s="17">
        <v>31.915861784371987</v>
      </c>
      <c r="AW41" s="17">
        <v>31.593184647502</v>
      </c>
      <c r="AX41" s="17">
        <v>31.752998496800206</v>
      </c>
      <c r="AY41" s="17">
        <v>32.885612826536999</v>
      </c>
      <c r="AZ41" s="17">
        <v>31.274691765612797</v>
      </c>
      <c r="BA41" s="17">
        <v>30.042329253676801</v>
      </c>
      <c r="BB41" s="17">
        <v>30.943810980084205</v>
      </c>
      <c r="BC41" s="17">
        <v>31.535270393207995</v>
      </c>
      <c r="BD41" s="17">
        <v>31.770781382574206</v>
      </c>
      <c r="BE41" s="17">
        <v>31.770781382574206</v>
      </c>
      <c r="BW41" s="6" t="s">
        <v>10</v>
      </c>
      <c r="BX41" s="6" t="s">
        <v>40</v>
      </c>
      <c r="BY41" s="6" t="s">
        <v>41</v>
      </c>
      <c r="BZ41" s="6" t="s">
        <v>42</v>
      </c>
      <c r="CB41" s="6">
        <v>215.25139501979493</v>
      </c>
      <c r="CC41" s="6">
        <v>207.68061499493476</v>
      </c>
      <c r="CD41" s="6">
        <v>206.15785499036721</v>
      </c>
      <c r="CE41" s="6">
        <v>198.08311500440129</v>
      </c>
      <c r="CF41" s="6">
        <v>202.62680497888957</v>
      </c>
      <c r="CG41" s="6">
        <v>210.90560999867461</v>
      </c>
      <c r="CH41" s="6">
        <v>229.11205995041436</v>
      </c>
      <c r="CI41" s="6">
        <v>247.80196000866286</v>
      </c>
      <c r="CJ41" s="6">
        <v>274.05926004390551</v>
      </c>
      <c r="CK41" s="6">
        <v>310.84420998396513</v>
      </c>
      <c r="CL41" s="6">
        <v>340.1521999578456</v>
      </c>
      <c r="CM41" s="6">
        <v>345.85179499033973</v>
      </c>
      <c r="CN41" s="6">
        <v>355.93632503785454</v>
      </c>
      <c r="CO41" s="6">
        <v>364.80287494720261</v>
      </c>
      <c r="CP41" s="6">
        <v>327.6300349818834</v>
      </c>
      <c r="CQ41" s="6">
        <v>335.57412502384886</v>
      </c>
      <c r="CR41" s="6">
        <v>362.83337504125319</v>
      </c>
      <c r="CS41" s="6">
        <v>378.51377502833725</v>
      </c>
      <c r="CT41" s="6">
        <v>367.85757503942682</v>
      </c>
      <c r="CU41" s="6">
        <v>412.77635501308271</v>
      </c>
      <c r="CV41" s="6">
        <v>229.58901493730073</v>
      </c>
      <c r="CW41" s="6">
        <v>267.93675506072208</v>
      </c>
      <c r="CX41" s="6">
        <v>305.61389500161948</v>
      </c>
      <c r="CY41" s="6">
        <v>46.403485043811799</v>
      </c>
      <c r="CZ41" s="6">
        <v>41.807219986503696</v>
      </c>
      <c r="DA41" s="6">
        <v>40.687439999373403</v>
      </c>
      <c r="DB41" s="6">
        <v>43.486244959670294</v>
      </c>
      <c r="DC41" s="6">
        <v>41.386785048871317</v>
      </c>
      <c r="DD41" s="6">
        <v>40.027028780862985</v>
      </c>
      <c r="DE41" s="6">
        <v>47.858507945619991</v>
      </c>
      <c r="DF41" s="6">
        <v>45.433068913886999</v>
      </c>
      <c r="DG41" s="6">
        <v>39.115838367205988</v>
      </c>
      <c r="DH41" s="6">
        <v>36.206912693009997</v>
      </c>
      <c r="DI41" s="6">
        <v>36.90600755961399</v>
      </c>
      <c r="DJ41" s="6">
        <v>36.633887477959988</v>
      </c>
      <c r="DK41" s="6">
        <v>33.617262363679998</v>
      </c>
      <c r="DL41" s="6">
        <v>31.318012819046995</v>
      </c>
      <c r="DM41" s="6">
        <v>33.301718278449997</v>
      </c>
      <c r="DN41" s="6">
        <v>31.205861215572</v>
      </c>
      <c r="DO41" s="6">
        <v>31.915861784371987</v>
      </c>
      <c r="DP41" s="6">
        <v>31.593184647502</v>
      </c>
      <c r="DQ41" s="6">
        <v>31.752998496800206</v>
      </c>
      <c r="DR41" s="6">
        <v>32.885612826536999</v>
      </c>
      <c r="DS41" s="6">
        <v>31.274691765612797</v>
      </c>
      <c r="DT41" s="6">
        <v>30.042329253676801</v>
      </c>
      <c r="DU41" s="6">
        <v>30.943810980084205</v>
      </c>
      <c r="DV41" s="6">
        <v>31.535270393207995</v>
      </c>
      <c r="DW41" s="6">
        <v>31.770781382574206</v>
      </c>
      <c r="DX41" s="6">
        <v>31.770781382574206</v>
      </c>
    </row>
    <row r="42" spans="2:128" s="6" customFormat="1" x14ac:dyDescent="0.25">
      <c r="D42" s="6" t="s">
        <v>10</v>
      </c>
      <c r="F42" s="6" t="s">
        <v>41</v>
      </c>
      <c r="G42" s="6" t="s">
        <v>42</v>
      </c>
      <c r="I42" s="17">
        <v>438.26891017084205</v>
      </c>
      <c r="J42" s="17">
        <v>438.14566702709328</v>
      </c>
      <c r="K42" s="17">
        <v>440.45290062243595</v>
      </c>
      <c r="L42" s="17">
        <v>438.73802941719509</v>
      </c>
      <c r="M42" s="17">
        <v>472.94005252214089</v>
      </c>
      <c r="N42" s="17">
        <v>501.49715299114314</v>
      </c>
      <c r="O42" s="17">
        <v>503.15077379556999</v>
      </c>
      <c r="P42" s="17">
        <v>476.13541157888613</v>
      </c>
      <c r="Q42" s="17">
        <v>541.72778346155485</v>
      </c>
      <c r="R42" s="17">
        <v>610.62330886702728</v>
      </c>
      <c r="S42" s="17">
        <v>500.51395627933039</v>
      </c>
      <c r="T42" s="17">
        <v>556.61748501255636</v>
      </c>
      <c r="U42" s="17">
        <v>540.8118403936611</v>
      </c>
      <c r="V42" s="17">
        <v>592.1962006175753</v>
      </c>
      <c r="W42" s="17">
        <v>596.68801098783285</v>
      </c>
      <c r="X42" s="17">
        <v>507.99171050781069</v>
      </c>
      <c r="Y42" s="17">
        <v>524.27424499081167</v>
      </c>
      <c r="Z42" s="17">
        <v>530.88422330255719</v>
      </c>
      <c r="AA42" s="17">
        <v>556.48271614702685</v>
      </c>
      <c r="AB42" s="17">
        <v>517.6620403520642</v>
      </c>
      <c r="AC42" s="17">
        <v>532.47882614869343</v>
      </c>
      <c r="AD42" s="17">
        <v>484.63418501513848</v>
      </c>
      <c r="AE42" s="17">
        <v>352.73606241485368</v>
      </c>
      <c r="AF42" s="17">
        <v>428.00336668441304</v>
      </c>
      <c r="AG42" s="17">
        <v>367.86638448447536</v>
      </c>
      <c r="AH42" s="17">
        <v>319.4961994643599</v>
      </c>
      <c r="AI42" s="17">
        <v>206.33004209861181</v>
      </c>
      <c r="AJ42" s="17">
        <v>233.58230475267678</v>
      </c>
      <c r="AK42" s="17">
        <v>200.22618727005067</v>
      </c>
      <c r="AL42" s="17">
        <v>219.55802880710385</v>
      </c>
      <c r="AM42" s="17">
        <v>251.63729009970788</v>
      </c>
      <c r="AN42" s="17">
        <v>254.41563453095441</v>
      </c>
      <c r="AO42" s="17">
        <v>281.35225201853154</v>
      </c>
      <c r="AP42" s="17">
        <v>315.29810960004261</v>
      </c>
      <c r="AQ42" s="17">
        <v>340.07454576641243</v>
      </c>
      <c r="AR42" s="17">
        <v>341.65412289265311</v>
      </c>
      <c r="AS42" s="17">
        <v>340.58499457004569</v>
      </c>
      <c r="AT42" s="17">
        <v>335.82701097566309</v>
      </c>
      <c r="AU42" s="17">
        <v>388.98525517520369</v>
      </c>
      <c r="AV42" s="17">
        <v>464.29477870924364</v>
      </c>
      <c r="AW42" s="17">
        <v>425.68283827731676</v>
      </c>
      <c r="AX42" s="17">
        <v>348.30772114685072</v>
      </c>
      <c r="AY42" s="17">
        <v>420.51593640635974</v>
      </c>
      <c r="AZ42" s="17">
        <v>406.89693689034868</v>
      </c>
      <c r="BA42" s="17">
        <v>402.47849904923754</v>
      </c>
      <c r="BB42" s="17">
        <v>397.54357774175776</v>
      </c>
      <c r="BC42" s="17">
        <v>387.96570684420658</v>
      </c>
      <c r="BD42" s="17">
        <v>348.8642445725684</v>
      </c>
      <c r="BE42" s="17">
        <v>356.92776541373343</v>
      </c>
      <c r="BW42" s="6" t="s">
        <v>10</v>
      </c>
      <c r="BY42" s="6" t="s">
        <v>41</v>
      </c>
      <c r="BZ42" s="6" t="s">
        <v>42</v>
      </c>
      <c r="CB42" s="6">
        <v>438.26891017084205</v>
      </c>
      <c r="CC42" s="6">
        <v>438.14566702709328</v>
      </c>
      <c r="CD42" s="6">
        <v>440.45290062243595</v>
      </c>
      <c r="CE42" s="6">
        <v>438.73802941719509</v>
      </c>
      <c r="CF42" s="6">
        <v>472.94005252214089</v>
      </c>
      <c r="CG42" s="6">
        <v>501.49715299114314</v>
      </c>
      <c r="CH42" s="6">
        <v>503.15077379556999</v>
      </c>
      <c r="CI42" s="6">
        <v>476.13541157888613</v>
      </c>
      <c r="CJ42" s="6">
        <v>541.72778346155485</v>
      </c>
      <c r="CK42" s="6">
        <v>610.62330886702728</v>
      </c>
      <c r="CL42" s="6">
        <v>500.51395627933039</v>
      </c>
      <c r="CM42" s="6">
        <v>556.61748501255636</v>
      </c>
      <c r="CN42" s="6">
        <v>540.8118403936611</v>
      </c>
      <c r="CO42" s="6">
        <v>592.1962006175753</v>
      </c>
      <c r="CP42" s="6">
        <v>596.68801098783285</v>
      </c>
      <c r="CQ42" s="6">
        <v>507.99171050781069</v>
      </c>
      <c r="CR42" s="6">
        <v>524.27424499081167</v>
      </c>
      <c r="CS42" s="6">
        <v>530.88422330255719</v>
      </c>
      <c r="CT42" s="6">
        <v>556.48271614702685</v>
      </c>
      <c r="CU42" s="6">
        <v>517.6620403520642</v>
      </c>
      <c r="CV42" s="6">
        <v>532.47882614869343</v>
      </c>
      <c r="CW42" s="6">
        <v>484.63418501513848</v>
      </c>
      <c r="CX42" s="6">
        <v>352.73606241485368</v>
      </c>
      <c r="CY42" s="6">
        <v>428.00336668441304</v>
      </c>
      <c r="CZ42" s="6">
        <v>367.86638448447536</v>
      </c>
      <c r="DA42" s="6">
        <v>319.4961994643599</v>
      </c>
      <c r="DB42" s="6">
        <v>206.33004209861181</v>
      </c>
      <c r="DC42" s="6">
        <v>233.58230475267678</v>
      </c>
      <c r="DD42" s="6">
        <v>200.22618727005067</v>
      </c>
      <c r="DE42" s="6">
        <v>219.55802880710385</v>
      </c>
      <c r="DF42" s="6">
        <v>251.63729009970788</v>
      </c>
      <c r="DG42" s="6">
        <v>254.41563453095441</v>
      </c>
      <c r="DH42" s="6">
        <v>281.35225201853154</v>
      </c>
      <c r="DI42" s="6">
        <v>315.29810960004261</v>
      </c>
      <c r="DJ42" s="6">
        <v>340.07454576641243</v>
      </c>
      <c r="DK42" s="6">
        <v>341.65412289265311</v>
      </c>
      <c r="DL42" s="6">
        <v>340.58499457004569</v>
      </c>
      <c r="DM42" s="6">
        <v>335.82701097566309</v>
      </c>
      <c r="DN42" s="6">
        <v>388.98525517520369</v>
      </c>
      <c r="DO42" s="6">
        <v>464.29477870924364</v>
      </c>
      <c r="DP42" s="6">
        <v>425.68283827731676</v>
      </c>
      <c r="DQ42" s="6">
        <v>348.30772114685072</v>
      </c>
      <c r="DR42" s="6">
        <v>420.51593640635974</v>
      </c>
      <c r="DS42" s="6">
        <v>406.89693689034868</v>
      </c>
      <c r="DT42" s="6">
        <v>402.47849904923754</v>
      </c>
      <c r="DU42" s="6">
        <v>397.54357774175776</v>
      </c>
      <c r="DV42" s="6">
        <v>387.96570684420658</v>
      </c>
      <c r="DW42" s="6">
        <v>348.8642445725684</v>
      </c>
      <c r="DX42" s="6">
        <v>356.92776541373343</v>
      </c>
    </row>
    <row r="43" spans="2:128" s="6" customFormat="1" x14ac:dyDescent="0.25">
      <c r="D43" s="6" t="s">
        <v>43</v>
      </c>
      <c r="E43" s="6" t="s">
        <v>44</v>
      </c>
      <c r="F43" s="6" t="s">
        <v>45</v>
      </c>
      <c r="G43" s="6" t="s">
        <v>46</v>
      </c>
      <c r="I43" s="17">
        <v>1922.5520745641995</v>
      </c>
      <c r="J43" s="17">
        <v>1903.4963800078999</v>
      </c>
      <c r="K43" s="17">
        <v>1938.2209412552004</v>
      </c>
      <c r="L43" s="17">
        <v>1955.2859009223005</v>
      </c>
      <c r="M43" s="17">
        <v>2060.098904807599</v>
      </c>
      <c r="N43" s="17">
        <v>2142.1584807068002</v>
      </c>
      <c r="O43" s="17">
        <v>2115.6845207645997</v>
      </c>
      <c r="P43" s="17">
        <v>2154.2977041926001</v>
      </c>
      <c r="Q43" s="17">
        <v>2212.7569844733011</v>
      </c>
      <c r="R43" s="17">
        <v>2308.2776273620007</v>
      </c>
      <c r="S43" s="17">
        <v>2397.2726480126998</v>
      </c>
      <c r="T43" s="17">
        <v>2371.3279261998991</v>
      </c>
      <c r="U43" s="17">
        <v>2395.9171824225004</v>
      </c>
      <c r="V43" s="17">
        <v>2422.8456917561002</v>
      </c>
      <c r="W43" s="17">
        <v>2600.8780751768008</v>
      </c>
      <c r="X43" s="17">
        <v>2670.2789614813005</v>
      </c>
      <c r="Y43" s="17">
        <v>2736.8281329927986</v>
      </c>
      <c r="Z43" s="17">
        <v>2769.9211600387994</v>
      </c>
      <c r="AA43" s="17">
        <v>2864.1649639845014</v>
      </c>
      <c r="AB43" s="17">
        <v>3037.0132739917995</v>
      </c>
      <c r="AC43" s="17">
        <v>2997.1265325150002</v>
      </c>
      <c r="AD43" s="17">
        <v>2987.5070996669997</v>
      </c>
      <c r="AE43" s="17">
        <v>2959.3953426309995</v>
      </c>
      <c r="AF43" s="17">
        <v>2965.0314627403</v>
      </c>
      <c r="AG43" s="17">
        <v>2996.0268100239987</v>
      </c>
      <c r="AH43" s="17">
        <v>2981.8384948869984</v>
      </c>
      <c r="AI43" s="17">
        <v>2970.7339107909993</v>
      </c>
      <c r="AJ43" s="17">
        <v>2955.8503965999985</v>
      </c>
      <c r="AK43" s="17">
        <v>2971.619091263</v>
      </c>
      <c r="AL43" s="17">
        <v>3033.3468474750002</v>
      </c>
      <c r="AM43" s="17">
        <v>3180.0755049139993</v>
      </c>
      <c r="AN43" s="17">
        <v>3205.3577921109986</v>
      </c>
      <c r="AO43" s="17">
        <v>3329.4750680750017</v>
      </c>
      <c r="AP43" s="17">
        <v>3456.7621044749999</v>
      </c>
      <c r="AQ43" s="17">
        <v>3636.811403835</v>
      </c>
      <c r="AR43" s="17">
        <v>3779.7657275290012</v>
      </c>
      <c r="AS43" s="17">
        <v>3833.3447728380002</v>
      </c>
      <c r="AT43" s="17">
        <v>4060.816344753001</v>
      </c>
      <c r="AU43" s="17">
        <v>4084.9202534619994</v>
      </c>
      <c r="AV43" s="17">
        <v>3854.046352377999</v>
      </c>
      <c r="AW43" s="17">
        <v>4094.5394168580024</v>
      </c>
      <c r="AX43" s="17">
        <v>4192.2071963890003</v>
      </c>
      <c r="AY43" s="17">
        <v>4583.609056403001</v>
      </c>
      <c r="AZ43" s="17">
        <v>4590.9450161240011</v>
      </c>
      <c r="BA43" s="17">
        <v>4620.1874711370001</v>
      </c>
      <c r="BB43" s="17">
        <v>4649.1440264159992</v>
      </c>
      <c r="BC43" s="17">
        <v>4634.8625608930024</v>
      </c>
      <c r="BD43" s="17">
        <v>4702.8715041689993</v>
      </c>
      <c r="BE43" s="17">
        <v>4688.6566133469987</v>
      </c>
      <c r="BW43" s="6" t="s">
        <v>43</v>
      </c>
      <c r="BX43" s="6" t="s">
        <v>44</v>
      </c>
      <c r="BY43" s="6" t="s">
        <v>45</v>
      </c>
      <c r="BZ43" s="6" t="s">
        <v>46</v>
      </c>
      <c r="CB43" s="6">
        <v>1922.5520745641995</v>
      </c>
      <c r="CC43" s="6">
        <v>1903.4963800078999</v>
      </c>
      <c r="CD43" s="6">
        <v>1938.2209412552004</v>
      </c>
      <c r="CE43" s="6">
        <v>1955.2859009223005</v>
      </c>
      <c r="CF43" s="6">
        <v>2060.098904807599</v>
      </c>
      <c r="CG43" s="6">
        <v>2142.1584807068002</v>
      </c>
      <c r="CH43" s="6">
        <v>2115.6845207645997</v>
      </c>
      <c r="CI43" s="6">
        <v>2154.2977041926001</v>
      </c>
      <c r="CJ43" s="6">
        <v>2212.7569844733011</v>
      </c>
      <c r="CK43" s="6">
        <v>2308.2776273620007</v>
      </c>
      <c r="CL43" s="6">
        <v>2397.2726480126998</v>
      </c>
      <c r="CM43" s="6">
        <v>2371.3279261998991</v>
      </c>
      <c r="CN43" s="6">
        <v>2395.9171824225004</v>
      </c>
      <c r="CO43" s="6">
        <v>2422.8456917561002</v>
      </c>
      <c r="CP43" s="6">
        <v>2600.8780751768008</v>
      </c>
      <c r="CQ43" s="6">
        <v>2670.2789614813005</v>
      </c>
      <c r="CR43" s="6">
        <v>2736.8281329927986</v>
      </c>
      <c r="CS43" s="6">
        <v>2769.9211600387994</v>
      </c>
      <c r="CT43" s="6">
        <v>2864.1649639845014</v>
      </c>
      <c r="CU43" s="6">
        <v>3037.0132739917995</v>
      </c>
      <c r="CV43" s="6">
        <v>2997.1265325150002</v>
      </c>
      <c r="CW43" s="6">
        <v>2987.5070996669997</v>
      </c>
      <c r="CX43" s="6">
        <v>2959.3953426309995</v>
      </c>
      <c r="CY43" s="6">
        <v>2965.0314627403</v>
      </c>
      <c r="CZ43" s="6">
        <v>2996.0268100239987</v>
      </c>
      <c r="DA43" s="6">
        <v>2981.8384948869984</v>
      </c>
      <c r="DB43" s="6">
        <v>2970.7339107909993</v>
      </c>
      <c r="DC43" s="6">
        <v>2955.8503965999985</v>
      </c>
      <c r="DD43" s="6">
        <v>2971.619091263</v>
      </c>
      <c r="DE43" s="6">
        <v>3033.3468474750002</v>
      </c>
      <c r="DF43" s="6">
        <v>3180.0755049139993</v>
      </c>
      <c r="DG43" s="6">
        <v>3205.3577921109986</v>
      </c>
      <c r="DH43" s="6">
        <v>3329.4750680750017</v>
      </c>
      <c r="DI43" s="6">
        <v>3456.7621044749999</v>
      </c>
      <c r="DJ43" s="6">
        <v>3636.811403835</v>
      </c>
      <c r="DK43" s="6">
        <v>3779.7657275290012</v>
      </c>
      <c r="DL43" s="6">
        <v>3833.3447728380002</v>
      </c>
      <c r="DM43" s="6">
        <v>4060.816344753001</v>
      </c>
      <c r="DN43" s="6">
        <v>4084.9202534619994</v>
      </c>
      <c r="DO43" s="6">
        <v>3854.046352377999</v>
      </c>
      <c r="DP43" s="6">
        <v>4094.5394168580024</v>
      </c>
      <c r="DQ43" s="6">
        <v>4192.2071963890003</v>
      </c>
      <c r="DR43" s="6">
        <v>4583.609056403001</v>
      </c>
      <c r="DS43" s="6">
        <v>4590.9450161240011</v>
      </c>
      <c r="DT43" s="6">
        <v>4620.1874711370001</v>
      </c>
      <c r="DU43" s="6">
        <v>4649.1440264159992</v>
      </c>
      <c r="DV43" s="6">
        <v>4634.8625608930024</v>
      </c>
      <c r="DW43" s="6">
        <v>4702.8715041689993</v>
      </c>
      <c r="DX43" s="6">
        <v>4688.6566133469987</v>
      </c>
    </row>
    <row r="44" spans="2:128" s="6" customFormat="1" x14ac:dyDescent="0.25">
      <c r="D44" s="6" t="s">
        <v>43</v>
      </c>
      <c r="E44" s="6" t="s">
        <v>44</v>
      </c>
      <c r="F44" s="6" t="s">
        <v>45</v>
      </c>
      <c r="G44" s="6" t="s">
        <v>46</v>
      </c>
      <c r="I44" s="17">
        <v>25151.3924091427</v>
      </c>
      <c r="J44" s="17">
        <v>24177.307467635696</v>
      </c>
      <c r="K44" s="17">
        <v>24102.601213370901</v>
      </c>
      <c r="L44" s="17">
        <v>24097.524673863893</v>
      </c>
      <c r="M44" s="17">
        <v>23589.345426700402</v>
      </c>
      <c r="N44" s="17">
        <v>24499.951104812702</v>
      </c>
      <c r="O44" s="17">
        <v>24471.119350428798</v>
      </c>
      <c r="P44" s="17">
        <v>24546.860930173098</v>
      </c>
      <c r="Q44" s="17">
        <v>24994.379121097692</v>
      </c>
      <c r="R44" s="17">
        <v>25901.484921994197</v>
      </c>
      <c r="S44" s="17">
        <v>25606.1749732731</v>
      </c>
      <c r="T44" s="17">
        <v>24616.13542073021</v>
      </c>
      <c r="U44" s="17">
        <v>25270.312111469102</v>
      </c>
      <c r="V44" s="17">
        <v>24772.229782092098</v>
      </c>
      <c r="W44" s="17">
        <v>24873.488014243805</v>
      </c>
      <c r="X44" s="17">
        <v>25103.279460035101</v>
      </c>
      <c r="Y44" s="17">
        <v>25663.987363190103</v>
      </c>
      <c r="Z44" s="17">
        <v>25903.520019856795</v>
      </c>
      <c r="AA44" s="17">
        <v>26180.542750772402</v>
      </c>
      <c r="AB44" s="17">
        <v>26382.580853925203</v>
      </c>
      <c r="AC44" s="17">
        <v>26736.7407057415</v>
      </c>
      <c r="AD44" s="17">
        <v>25263.243790157594</v>
      </c>
      <c r="AE44" s="17">
        <v>24720.585861710708</v>
      </c>
      <c r="AF44" s="17">
        <v>23680.5866585884</v>
      </c>
      <c r="AG44" s="17">
        <v>22793.475101339798</v>
      </c>
      <c r="AH44" s="17">
        <v>23652.918290559192</v>
      </c>
      <c r="AI44" s="17">
        <v>23312.146222564988</v>
      </c>
      <c r="AJ44" s="17">
        <v>23277.919633218102</v>
      </c>
      <c r="AK44" s="17">
        <v>22498.366082895103</v>
      </c>
      <c r="AL44" s="17">
        <v>22244.4905348578</v>
      </c>
      <c r="AM44" s="17">
        <v>22600.933695343803</v>
      </c>
      <c r="AN44" s="17">
        <v>23561.973234738798</v>
      </c>
      <c r="AO44" s="17">
        <v>23693.647203320197</v>
      </c>
      <c r="AP44" s="17">
        <v>25851.723122603798</v>
      </c>
      <c r="AQ44" s="17">
        <v>28260.491920445795</v>
      </c>
      <c r="AR44" s="17">
        <v>30749.062057686006</v>
      </c>
      <c r="AS44" s="17">
        <v>32370.546818499002</v>
      </c>
      <c r="AT44" s="17">
        <v>33585.050944192997</v>
      </c>
      <c r="AU44" s="17">
        <v>33919.361151483994</v>
      </c>
      <c r="AV44" s="17">
        <v>34057.634902020989</v>
      </c>
      <c r="AW44" s="17">
        <v>35936.731087724998</v>
      </c>
      <c r="AX44" s="17">
        <v>39625.326699518009</v>
      </c>
      <c r="AY44" s="17">
        <v>40585.306370541999</v>
      </c>
      <c r="AZ44" s="17">
        <v>39765.343963224994</v>
      </c>
      <c r="BA44" s="17">
        <v>40154.433570983005</v>
      </c>
      <c r="BB44" s="17">
        <v>38952.413483041993</v>
      </c>
      <c r="BC44" s="17">
        <v>36964.861153892001</v>
      </c>
      <c r="BD44" s="17">
        <v>38144.773526465004</v>
      </c>
      <c r="BE44" s="17">
        <v>37513.53256036291</v>
      </c>
      <c r="BW44" s="6" t="s">
        <v>43</v>
      </c>
      <c r="BX44" s="6" t="s">
        <v>44</v>
      </c>
      <c r="BY44" s="6" t="s">
        <v>45</v>
      </c>
      <c r="BZ44" s="6" t="s">
        <v>46</v>
      </c>
      <c r="CB44" s="6">
        <v>25151.3924091427</v>
      </c>
      <c r="CC44" s="6">
        <v>24177.307467635696</v>
      </c>
      <c r="CD44" s="6">
        <v>24102.601213370901</v>
      </c>
      <c r="CE44" s="6">
        <v>24097.524673863893</v>
      </c>
      <c r="CF44" s="6">
        <v>23589.345426700402</v>
      </c>
      <c r="CG44" s="6">
        <v>24499.951104812702</v>
      </c>
      <c r="CH44" s="6">
        <v>24471.119350428798</v>
      </c>
      <c r="CI44" s="6">
        <v>24546.860930173098</v>
      </c>
      <c r="CJ44" s="6">
        <v>24994.379121097692</v>
      </c>
      <c r="CK44" s="6">
        <v>25901.484921994197</v>
      </c>
      <c r="CL44" s="6">
        <v>25606.1749732731</v>
      </c>
      <c r="CM44" s="6">
        <v>24616.13542073021</v>
      </c>
      <c r="CN44" s="6">
        <v>25270.312111469102</v>
      </c>
      <c r="CO44" s="6">
        <v>24772.229782092098</v>
      </c>
      <c r="CP44" s="6">
        <v>24873.488014243805</v>
      </c>
      <c r="CQ44" s="6">
        <v>25103.279460035101</v>
      </c>
      <c r="CR44" s="6">
        <v>25663.987363190103</v>
      </c>
      <c r="CS44" s="6">
        <v>25903.520019856795</v>
      </c>
      <c r="CT44" s="6">
        <v>26180.542750772402</v>
      </c>
      <c r="CU44" s="6">
        <v>26382.580853925203</v>
      </c>
      <c r="CV44" s="6">
        <v>26736.7407057415</v>
      </c>
      <c r="CW44" s="6">
        <v>25263.243790157594</v>
      </c>
      <c r="CX44" s="6">
        <v>24720.585861710708</v>
      </c>
      <c r="CY44" s="6">
        <v>23680.5866585884</v>
      </c>
      <c r="CZ44" s="6">
        <v>22793.475101339798</v>
      </c>
      <c r="DA44" s="6">
        <v>23652.918290559192</v>
      </c>
      <c r="DB44" s="6">
        <v>23312.146222564988</v>
      </c>
      <c r="DC44" s="6">
        <v>23277.919633218102</v>
      </c>
      <c r="DD44" s="6">
        <v>22498.366082895103</v>
      </c>
      <c r="DE44" s="6">
        <v>22244.4905348578</v>
      </c>
      <c r="DF44" s="6">
        <v>22600.933695343803</v>
      </c>
      <c r="DG44" s="6">
        <v>23561.973234738798</v>
      </c>
      <c r="DH44" s="6">
        <v>23693.647203320197</v>
      </c>
      <c r="DI44" s="6">
        <v>25851.723122603798</v>
      </c>
      <c r="DJ44" s="6">
        <v>28260.491920445795</v>
      </c>
      <c r="DK44" s="6">
        <v>30749.062057686006</v>
      </c>
      <c r="DL44" s="6">
        <v>32370.546818499002</v>
      </c>
      <c r="DM44" s="6">
        <v>33585.050944192997</v>
      </c>
      <c r="DN44" s="6">
        <v>33919.361151483994</v>
      </c>
      <c r="DO44" s="6">
        <v>34057.634902020989</v>
      </c>
      <c r="DP44" s="6">
        <v>35936.731087724998</v>
      </c>
      <c r="DQ44" s="6">
        <v>39625.326699518009</v>
      </c>
      <c r="DR44" s="6">
        <v>40585.306370541999</v>
      </c>
      <c r="DS44" s="6">
        <v>39765.343963224994</v>
      </c>
      <c r="DT44" s="6">
        <v>40154.433570983005</v>
      </c>
      <c r="DU44" s="6">
        <v>38952.413483041993</v>
      </c>
      <c r="DV44" s="6">
        <v>36964.861153892001</v>
      </c>
      <c r="DW44" s="6">
        <v>38144.773526465004</v>
      </c>
      <c r="DX44" s="6">
        <v>37513.53256036291</v>
      </c>
    </row>
    <row r="45" spans="2:128" s="6" customFormat="1" x14ac:dyDescent="0.25">
      <c r="B45" s="19"/>
      <c r="D45" s="19" t="s">
        <v>47</v>
      </c>
      <c r="E45" s="19" t="s">
        <v>48</v>
      </c>
      <c r="F45" s="19" t="s">
        <v>49</v>
      </c>
      <c r="G45" s="19" t="s">
        <v>50</v>
      </c>
      <c r="H45" s="19"/>
      <c r="I45" s="17">
        <v>2.1034999999999999</v>
      </c>
      <c r="J45" s="17">
        <v>2.1034999999999999</v>
      </c>
      <c r="K45" s="17">
        <v>2.2123499999999998</v>
      </c>
      <c r="L45" s="17">
        <v>2.1192500000000001</v>
      </c>
      <c r="M45" s="17">
        <v>2.0013000000000001</v>
      </c>
      <c r="N45" s="17">
        <v>1.9117999999999999</v>
      </c>
      <c r="O45" s="17">
        <v>1.9914999999999998</v>
      </c>
      <c r="P45" s="17">
        <v>3.1100000000000003</v>
      </c>
      <c r="Q45" s="17">
        <v>3.9655</v>
      </c>
      <c r="R45" s="17">
        <v>4.5381999999999998</v>
      </c>
      <c r="S45" s="17">
        <v>4.0337999999999994</v>
      </c>
      <c r="T45" s="17">
        <v>3.3631999999999995</v>
      </c>
      <c r="U45" s="17">
        <v>6.0802500000000004</v>
      </c>
      <c r="V45" s="17">
        <v>4.9199000000000002</v>
      </c>
      <c r="W45" s="17">
        <v>4.59945</v>
      </c>
      <c r="X45" s="17">
        <v>5.7427999999999999</v>
      </c>
      <c r="Y45" s="17">
        <v>4.7990500000000003</v>
      </c>
      <c r="Z45" s="17">
        <v>4.9167500000000004</v>
      </c>
      <c r="AA45" s="17">
        <v>4.3650000000000002</v>
      </c>
      <c r="AB45" s="17">
        <v>4.2330999999999994</v>
      </c>
      <c r="AC45" s="17">
        <v>3.6831500000000004</v>
      </c>
      <c r="AD45" s="17">
        <v>4.9360499999999989</v>
      </c>
      <c r="AE45" s="17">
        <v>4.9032</v>
      </c>
      <c r="AF45" s="17">
        <v>9.1679999999999993</v>
      </c>
      <c r="AG45" s="17">
        <v>10.179299999999998</v>
      </c>
      <c r="AH45" s="17">
        <v>10.74405</v>
      </c>
      <c r="AI45" s="17">
        <v>11.0479</v>
      </c>
      <c r="AJ45" s="17">
        <v>13.887900000000002</v>
      </c>
      <c r="AK45" s="17">
        <v>14.0266</v>
      </c>
      <c r="AL45" s="17">
        <v>15.039999999999997</v>
      </c>
      <c r="AM45" s="17">
        <v>15.606199999999999</v>
      </c>
      <c r="AN45" s="17">
        <v>17.178750000000004</v>
      </c>
      <c r="AO45" s="17">
        <v>20.337749999999993</v>
      </c>
      <c r="AP45" s="17">
        <v>26.035799999999995</v>
      </c>
      <c r="AQ45" s="17">
        <v>28.753399999999996</v>
      </c>
      <c r="AR45" s="17">
        <v>34.677849999999992</v>
      </c>
      <c r="AS45" s="17">
        <v>42.747550000000004</v>
      </c>
      <c r="AT45" s="17">
        <v>57.317700000000023</v>
      </c>
      <c r="AU45" s="17">
        <v>79.530749999999998</v>
      </c>
      <c r="AV45" s="17">
        <v>88.611100000000022</v>
      </c>
      <c r="AW45" s="17">
        <v>104.12165</v>
      </c>
      <c r="AX45" s="17">
        <v>115.74585000000008</v>
      </c>
      <c r="AY45" s="17">
        <v>128.6131</v>
      </c>
      <c r="AZ45" s="17">
        <v>139.10764999999995</v>
      </c>
      <c r="BA45" s="17">
        <v>150.56940000000006</v>
      </c>
      <c r="BB45" s="17">
        <v>147.65845000000002</v>
      </c>
      <c r="BC45" s="17">
        <v>157.51549999999992</v>
      </c>
      <c r="BD45" s="17">
        <v>164.32254999999992</v>
      </c>
      <c r="BE45" s="17">
        <v>171.50885228200002</v>
      </c>
      <c r="BW45" s="6" t="s">
        <v>47</v>
      </c>
      <c r="BX45" s="6" t="s">
        <v>48</v>
      </c>
      <c r="BY45" s="6" t="s">
        <v>49</v>
      </c>
      <c r="BZ45" s="6" t="s">
        <v>50</v>
      </c>
      <c r="CB45" s="6">
        <v>2.1034999999999999</v>
      </c>
      <c r="CC45" s="6">
        <v>2.1034999999999999</v>
      </c>
      <c r="CD45" s="6">
        <v>2.2123499999999998</v>
      </c>
      <c r="CE45" s="6">
        <v>2.1192500000000001</v>
      </c>
      <c r="CF45" s="6">
        <v>2.0013000000000001</v>
      </c>
      <c r="CG45" s="6">
        <v>1.9117999999999999</v>
      </c>
      <c r="CH45" s="6">
        <v>1.9914999999999998</v>
      </c>
      <c r="CI45" s="6">
        <v>3.1100000000000003</v>
      </c>
      <c r="CJ45" s="6">
        <v>3.9655</v>
      </c>
      <c r="CK45" s="6">
        <v>4.5381999999999998</v>
      </c>
      <c r="CL45" s="6">
        <v>4.0337999999999994</v>
      </c>
      <c r="CM45" s="6">
        <v>3.3631999999999995</v>
      </c>
      <c r="CN45" s="6">
        <v>6.0802500000000004</v>
      </c>
      <c r="CO45" s="6">
        <v>4.9199000000000002</v>
      </c>
      <c r="CP45" s="6">
        <v>4.59945</v>
      </c>
      <c r="CQ45" s="6">
        <v>5.7427999999999999</v>
      </c>
      <c r="CR45" s="6">
        <v>4.7990500000000003</v>
      </c>
      <c r="CS45" s="6">
        <v>4.9167500000000004</v>
      </c>
      <c r="CT45" s="6">
        <v>4.3650000000000002</v>
      </c>
      <c r="CU45" s="6">
        <v>4.2330999999999994</v>
      </c>
      <c r="CV45" s="6">
        <v>3.6831500000000004</v>
      </c>
      <c r="CW45" s="6">
        <v>4.9360499999999989</v>
      </c>
      <c r="CX45" s="6">
        <v>4.9032</v>
      </c>
      <c r="CY45" s="6">
        <v>9.1679999999999993</v>
      </c>
      <c r="CZ45" s="6">
        <v>10.179299999999998</v>
      </c>
      <c r="DA45" s="6">
        <v>10.74405</v>
      </c>
      <c r="DB45" s="6">
        <v>11.0479</v>
      </c>
      <c r="DC45" s="6">
        <v>13.887900000000002</v>
      </c>
      <c r="DD45" s="6">
        <v>14.0266</v>
      </c>
      <c r="DE45" s="6">
        <v>15.039999999999997</v>
      </c>
      <c r="DF45" s="6">
        <v>15.606199999999999</v>
      </c>
      <c r="DG45" s="6">
        <v>17.178750000000004</v>
      </c>
      <c r="DH45" s="6">
        <v>20.337749999999993</v>
      </c>
      <c r="DI45" s="6">
        <v>26.035799999999995</v>
      </c>
      <c r="DJ45" s="6">
        <v>28.753399999999996</v>
      </c>
      <c r="DK45" s="6">
        <v>34.677849999999992</v>
      </c>
      <c r="DL45" s="6">
        <v>42.747550000000004</v>
      </c>
      <c r="DM45" s="6">
        <v>57.317700000000023</v>
      </c>
      <c r="DN45" s="6">
        <v>79.530749999999998</v>
      </c>
      <c r="DO45" s="6">
        <v>88.611100000000022</v>
      </c>
      <c r="DP45" s="6">
        <v>104.12165</v>
      </c>
      <c r="DQ45" s="6">
        <v>115.74585000000008</v>
      </c>
      <c r="DR45" s="6">
        <v>128.6131</v>
      </c>
      <c r="DS45" s="6">
        <v>139.10764999999995</v>
      </c>
      <c r="DT45" s="6">
        <v>150.56940000000006</v>
      </c>
      <c r="DU45" s="6">
        <v>147.65845000000002</v>
      </c>
      <c r="DV45" s="6">
        <v>157.51549999999992</v>
      </c>
      <c r="DW45" s="6">
        <v>164.32254999999992</v>
      </c>
      <c r="DX45" s="6">
        <v>171.50885228200002</v>
      </c>
    </row>
    <row r="46" spans="2:128" s="6" customFormat="1" x14ac:dyDescent="0.25">
      <c r="B46" s="19"/>
      <c r="D46" s="6" t="s">
        <v>47</v>
      </c>
      <c r="E46" s="6" t="s">
        <v>48</v>
      </c>
      <c r="F46" s="6" t="s">
        <v>49</v>
      </c>
      <c r="G46" s="19" t="s">
        <v>50</v>
      </c>
      <c r="H46" s="19"/>
      <c r="I46" s="17">
        <v>37056.964331058851</v>
      </c>
      <c r="J46" s="17">
        <v>37430.931480406216</v>
      </c>
      <c r="K46" s="17">
        <v>39442.826792183478</v>
      </c>
      <c r="L46" s="17">
        <v>42917.910377306733</v>
      </c>
      <c r="M46" s="17">
        <v>42407.463681784058</v>
      </c>
      <c r="N46" s="17">
        <v>41430.417908834112</v>
      </c>
      <c r="O46" s="17">
        <v>42912.916691939237</v>
      </c>
      <c r="P46" s="17">
        <v>43857.814427435573</v>
      </c>
      <c r="Q46" s="17">
        <v>44078.281879806847</v>
      </c>
      <c r="R46" s="17">
        <v>46483.254407972898</v>
      </c>
      <c r="S46" s="17">
        <v>43558.275445952444</v>
      </c>
      <c r="T46" s="17">
        <v>39145.024784656984</v>
      </c>
      <c r="U46" s="17">
        <v>38861.874492623669</v>
      </c>
      <c r="V46" s="17">
        <v>39067.702128696765</v>
      </c>
      <c r="W46" s="17">
        <v>40914.255209798393</v>
      </c>
      <c r="X46" s="17">
        <v>42337.916386622317</v>
      </c>
      <c r="Y46" s="17">
        <v>43706.235121739068</v>
      </c>
      <c r="Z46" s="17">
        <v>44850.43260565152</v>
      </c>
      <c r="AA46" s="17">
        <v>47741.070826103874</v>
      </c>
      <c r="AB46" s="17">
        <v>50577.578201096745</v>
      </c>
      <c r="AC46" s="17">
        <v>51263.753926593134</v>
      </c>
      <c r="AD46" s="17">
        <v>50786.245562194665</v>
      </c>
      <c r="AE46" s="17">
        <v>51782.462637103774</v>
      </c>
      <c r="AF46" s="17">
        <v>53143.053497509012</v>
      </c>
      <c r="AG46" s="17">
        <v>55372.301009490322</v>
      </c>
      <c r="AH46" s="17">
        <v>57138.277642712012</v>
      </c>
      <c r="AI46" s="17">
        <v>61179.754116563963</v>
      </c>
      <c r="AJ46" s="17">
        <v>61781.844274461248</v>
      </c>
      <c r="AK46" s="17">
        <v>60296.381929809846</v>
      </c>
      <c r="AL46" s="17">
        <v>60256.472785467915</v>
      </c>
      <c r="AM46" s="17">
        <v>63770.505504022745</v>
      </c>
      <c r="AN46" s="17">
        <v>63400.865619393393</v>
      </c>
      <c r="AO46" s="17">
        <v>61655.786016927246</v>
      </c>
      <c r="AP46" s="17">
        <v>65851.485555673804</v>
      </c>
      <c r="AQ46" s="17">
        <v>66249.798644464798</v>
      </c>
      <c r="AR46" s="17">
        <v>67121.344671696381</v>
      </c>
      <c r="AS46" s="17">
        <v>68124.91996961899</v>
      </c>
      <c r="AT46" s="17">
        <v>67051.340464919151</v>
      </c>
      <c r="AU46" s="17">
        <v>68983.355632505758</v>
      </c>
      <c r="AV46" s="17">
        <v>67342.392315412188</v>
      </c>
      <c r="AW46" s="17">
        <v>69177.228774173243</v>
      </c>
      <c r="AX46" s="17">
        <v>70111.112612461875</v>
      </c>
      <c r="AY46" s="17">
        <v>71237.81608660928</v>
      </c>
      <c r="AZ46" s="17">
        <v>71538.216782406045</v>
      </c>
      <c r="BA46" s="17">
        <v>72110.386091086359</v>
      </c>
      <c r="BB46" s="17">
        <v>72931.464640586317</v>
      </c>
      <c r="BC46" s="17">
        <v>73963.457842380289</v>
      </c>
      <c r="BD46" s="17">
        <v>75051.441218583233</v>
      </c>
      <c r="BE46" s="17">
        <v>76304.545360316624</v>
      </c>
      <c r="BW46" s="6" t="s">
        <v>47</v>
      </c>
      <c r="BX46" s="6" t="s">
        <v>48</v>
      </c>
      <c r="BY46" s="6" t="s">
        <v>49</v>
      </c>
      <c r="BZ46" s="6" t="s">
        <v>50</v>
      </c>
      <c r="CB46" s="6">
        <v>37056.964331058851</v>
      </c>
      <c r="CC46" s="6">
        <v>37430.931480406216</v>
      </c>
      <c r="CD46" s="6">
        <v>39442.826792183478</v>
      </c>
      <c r="CE46" s="6">
        <v>42917.910377306733</v>
      </c>
      <c r="CF46" s="6">
        <v>42407.463681784058</v>
      </c>
      <c r="CG46" s="6">
        <v>41430.417908834112</v>
      </c>
      <c r="CH46" s="6">
        <v>42912.916691939237</v>
      </c>
      <c r="CI46" s="6">
        <v>43857.814427435573</v>
      </c>
      <c r="CJ46" s="6">
        <v>44078.281879806847</v>
      </c>
      <c r="CK46" s="6">
        <v>46483.254407972898</v>
      </c>
      <c r="CL46" s="6">
        <v>43558.275445952444</v>
      </c>
      <c r="CM46" s="6">
        <v>39145.024784656984</v>
      </c>
      <c r="CN46" s="6">
        <v>38861.874492623669</v>
      </c>
      <c r="CO46" s="6">
        <v>39067.702128696765</v>
      </c>
      <c r="CP46" s="6">
        <v>40914.255209798393</v>
      </c>
      <c r="CQ46" s="6">
        <v>42337.916386622317</v>
      </c>
      <c r="CR46" s="6">
        <v>43706.235121739068</v>
      </c>
      <c r="CS46" s="6">
        <v>44850.43260565152</v>
      </c>
      <c r="CT46" s="6">
        <v>47741.070826103874</v>
      </c>
      <c r="CU46" s="6">
        <v>50577.578201096745</v>
      </c>
      <c r="CV46" s="6">
        <v>51263.753926593134</v>
      </c>
      <c r="CW46" s="6">
        <v>50786.245562194665</v>
      </c>
      <c r="CX46" s="6">
        <v>51782.462637103774</v>
      </c>
      <c r="CY46" s="6">
        <v>53143.053497509012</v>
      </c>
      <c r="CZ46" s="6">
        <v>55372.301009490322</v>
      </c>
      <c r="DA46" s="6">
        <v>57138.277642712012</v>
      </c>
      <c r="DB46" s="6">
        <v>61179.754116563963</v>
      </c>
      <c r="DC46" s="6">
        <v>61781.844274461248</v>
      </c>
      <c r="DD46" s="6">
        <v>60296.381929809846</v>
      </c>
      <c r="DE46" s="6">
        <v>60256.472785467915</v>
      </c>
      <c r="DF46" s="6">
        <v>63770.505504022745</v>
      </c>
      <c r="DG46" s="6">
        <v>63400.865619393393</v>
      </c>
      <c r="DH46" s="6">
        <v>61655.786016927246</v>
      </c>
      <c r="DI46" s="6">
        <v>65851.485555673804</v>
      </c>
      <c r="DJ46" s="6">
        <v>66249.798644464798</v>
      </c>
      <c r="DK46" s="6">
        <v>67121.344671696381</v>
      </c>
      <c r="DL46" s="6">
        <v>68124.91996961899</v>
      </c>
      <c r="DM46" s="6">
        <v>67051.340464919151</v>
      </c>
      <c r="DN46" s="6">
        <v>68983.355632505758</v>
      </c>
      <c r="DO46" s="6">
        <v>67342.392315412188</v>
      </c>
      <c r="DP46" s="6">
        <v>69177.228774173243</v>
      </c>
      <c r="DQ46" s="6">
        <v>70111.112612461875</v>
      </c>
      <c r="DR46" s="6">
        <v>71237.81608660928</v>
      </c>
      <c r="DS46" s="6">
        <v>71538.216782406045</v>
      </c>
      <c r="DT46" s="6">
        <v>72110.386091086359</v>
      </c>
      <c r="DU46" s="6">
        <v>72931.464640586317</v>
      </c>
      <c r="DV46" s="6">
        <v>73963.457842380289</v>
      </c>
      <c r="DW46" s="6">
        <v>75051.441218583233</v>
      </c>
      <c r="DX46" s="6">
        <v>76304.545360316624</v>
      </c>
    </row>
    <row r="47" spans="2:128" s="6" customFormat="1" x14ac:dyDescent="0.25">
      <c r="B47" s="19"/>
      <c r="C47" s="19"/>
      <c r="D47" s="19" t="s">
        <v>51</v>
      </c>
      <c r="E47" s="19" t="s">
        <v>52</v>
      </c>
      <c r="F47" s="19" t="s">
        <v>53</v>
      </c>
      <c r="G47" s="19" t="s">
        <v>54</v>
      </c>
      <c r="H47" s="19"/>
      <c r="I47" s="17">
        <v>41.504228570000002</v>
      </c>
      <c r="J47" s="17">
        <v>41.087432620000016</v>
      </c>
      <c r="K47" s="17">
        <v>46.645856969999983</v>
      </c>
      <c r="L47" s="17">
        <v>50.278839430000019</v>
      </c>
      <c r="M47" s="17">
        <v>50.770548089999991</v>
      </c>
      <c r="N47" s="17">
        <v>43.503430690000023</v>
      </c>
      <c r="O47" s="17">
        <v>50.208601659999992</v>
      </c>
      <c r="P47" s="17">
        <v>52.31169108000001</v>
      </c>
      <c r="Q47" s="17">
        <v>55.392816609999976</v>
      </c>
      <c r="R47" s="17">
        <v>60.544943869999976</v>
      </c>
      <c r="S47" s="17">
        <v>55.33202386</v>
      </c>
      <c r="T47" s="17">
        <v>56.367494799999989</v>
      </c>
      <c r="U47" s="17">
        <v>55.752204536000008</v>
      </c>
      <c r="V47" s="17">
        <v>58.37651212599998</v>
      </c>
      <c r="W47" s="17">
        <v>62.741095159999965</v>
      </c>
      <c r="X47" s="17">
        <v>63.583445019999999</v>
      </c>
      <c r="Y47" s="17">
        <v>67.692298870000002</v>
      </c>
      <c r="Z47" s="17">
        <v>71.430538689999992</v>
      </c>
      <c r="AA47" s="17">
        <v>74.87178188999998</v>
      </c>
      <c r="AB47" s="17">
        <v>76.024227829999987</v>
      </c>
      <c r="AC47" s="17">
        <v>78.612651509999992</v>
      </c>
      <c r="AD47" s="17">
        <v>81.146957579999992</v>
      </c>
      <c r="AE47" s="17">
        <v>77.6595911</v>
      </c>
      <c r="AF47" s="17">
        <v>83.930375089999984</v>
      </c>
      <c r="AG47" s="17">
        <v>92.06274688000002</v>
      </c>
      <c r="AH47" s="17">
        <v>95.221767070000013</v>
      </c>
      <c r="AI47" s="17">
        <v>99.614114987999969</v>
      </c>
      <c r="AJ47" s="17">
        <v>107.55783407400003</v>
      </c>
      <c r="AK47" s="17">
        <v>113.98852475400004</v>
      </c>
      <c r="AL47" s="17">
        <v>113.62832776200005</v>
      </c>
      <c r="AM47" s="17">
        <v>122.563935692</v>
      </c>
      <c r="AN47" s="17">
        <v>126.15370641199996</v>
      </c>
      <c r="AO47" s="17">
        <v>133.55275701199997</v>
      </c>
      <c r="AP47" s="17">
        <v>140.80211078999994</v>
      </c>
      <c r="AQ47" s="17">
        <v>148.15843587000001</v>
      </c>
      <c r="AR47" s="17">
        <v>151.72540451800003</v>
      </c>
      <c r="AS47" s="17">
        <v>166.83486565000001</v>
      </c>
      <c r="AT47" s="17">
        <v>174.56632236999991</v>
      </c>
      <c r="AU47" s="17">
        <v>177.53020911000007</v>
      </c>
      <c r="AV47" s="17">
        <v>177.66633095900008</v>
      </c>
      <c r="AW47" s="17">
        <v>201.28368806600002</v>
      </c>
      <c r="AX47" s="17">
        <v>224.52178595299998</v>
      </c>
      <c r="AY47" s="17">
        <v>235.64983354599994</v>
      </c>
      <c r="AZ47" s="17">
        <v>242.99194330999998</v>
      </c>
      <c r="BA47" s="17">
        <v>270.46397835800008</v>
      </c>
      <c r="BB47" s="17">
        <v>283.28829853600001</v>
      </c>
      <c r="BC47" s="17">
        <v>299.51662542300005</v>
      </c>
      <c r="BD47" s="17">
        <v>313.27456963310016</v>
      </c>
      <c r="BE47" s="17">
        <v>320.16495093700007</v>
      </c>
      <c r="BW47" s="6" t="s">
        <v>51</v>
      </c>
      <c r="BX47" s="6" t="s">
        <v>52</v>
      </c>
      <c r="BY47" s="6" t="s">
        <v>53</v>
      </c>
      <c r="BZ47" s="6" t="s">
        <v>54</v>
      </c>
      <c r="CB47" s="6">
        <v>41.504228570000002</v>
      </c>
      <c r="CC47" s="6">
        <v>41.087432620000016</v>
      </c>
      <c r="CD47" s="6">
        <v>46.645856969999983</v>
      </c>
      <c r="CE47" s="6">
        <v>50.278839430000019</v>
      </c>
      <c r="CF47" s="6">
        <v>50.770548089999991</v>
      </c>
      <c r="CG47" s="6">
        <v>43.503430690000023</v>
      </c>
      <c r="CH47" s="6">
        <v>50.208601659999992</v>
      </c>
      <c r="CI47" s="6">
        <v>52.31169108000001</v>
      </c>
      <c r="CJ47" s="6">
        <v>55.392816609999976</v>
      </c>
      <c r="CK47" s="6">
        <v>60.544943869999976</v>
      </c>
      <c r="CL47" s="6">
        <v>55.33202386</v>
      </c>
      <c r="CM47" s="6">
        <v>56.367494799999989</v>
      </c>
      <c r="CN47" s="6">
        <v>55.752204536000008</v>
      </c>
      <c r="CO47" s="6">
        <v>58.37651212599998</v>
      </c>
      <c r="CP47" s="6">
        <v>62.741095159999965</v>
      </c>
      <c r="CQ47" s="6">
        <v>63.583445019999999</v>
      </c>
      <c r="CR47" s="6">
        <v>67.692298870000002</v>
      </c>
      <c r="CS47" s="6">
        <v>71.430538689999992</v>
      </c>
      <c r="CT47" s="6">
        <v>74.87178188999998</v>
      </c>
      <c r="CU47" s="6">
        <v>76.024227829999987</v>
      </c>
      <c r="CV47" s="6">
        <v>78.612651509999992</v>
      </c>
      <c r="CW47" s="6">
        <v>81.146957579999992</v>
      </c>
      <c r="CX47" s="6">
        <v>77.6595911</v>
      </c>
      <c r="CY47" s="6">
        <v>83.930375089999984</v>
      </c>
      <c r="CZ47" s="6">
        <v>92.06274688000002</v>
      </c>
      <c r="DA47" s="6">
        <v>95.221767070000013</v>
      </c>
      <c r="DB47" s="6">
        <v>99.614114987999969</v>
      </c>
      <c r="DC47" s="6">
        <v>107.55783407400003</v>
      </c>
      <c r="DD47" s="6">
        <v>113.98852475400004</v>
      </c>
      <c r="DE47" s="6">
        <v>113.62832776200005</v>
      </c>
      <c r="DF47" s="6">
        <v>122.563935692</v>
      </c>
      <c r="DG47" s="6">
        <v>126.15370641199996</v>
      </c>
      <c r="DH47" s="6">
        <v>133.55275701199997</v>
      </c>
      <c r="DI47" s="6">
        <v>140.80211078999994</v>
      </c>
      <c r="DJ47" s="6">
        <v>148.15843587000001</v>
      </c>
      <c r="DK47" s="6">
        <v>151.72540451800003</v>
      </c>
      <c r="DL47" s="6">
        <v>166.83486565000001</v>
      </c>
      <c r="DM47" s="6">
        <v>174.56632236999991</v>
      </c>
      <c r="DN47" s="6">
        <v>177.53020911000007</v>
      </c>
      <c r="DO47" s="6">
        <v>177.66633095900008</v>
      </c>
      <c r="DP47" s="6">
        <v>201.28368806600002</v>
      </c>
      <c r="DQ47" s="6">
        <v>224.52178595299998</v>
      </c>
      <c r="DR47" s="6">
        <v>235.64983354599994</v>
      </c>
      <c r="DS47" s="6">
        <v>242.99194330999998</v>
      </c>
      <c r="DT47" s="6">
        <v>270.46397835800008</v>
      </c>
      <c r="DU47" s="6">
        <v>283.28829853600001</v>
      </c>
      <c r="DV47" s="6">
        <v>299.51662542300005</v>
      </c>
      <c r="DW47" s="6">
        <v>313.27456963310016</v>
      </c>
      <c r="DX47" s="6">
        <v>320.16495093700007</v>
      </c>
    </row>
    <row r="48" spans="2:128" s="6" customFormat="1" x14ac:dyDescent="0.25">
      <c r="B48" s="19"/>
      <c r="C48" s="19"/>
      <c r="D48" s="19" t="s">
        <v>55</v>
      </c>
      <c r="E48" s="19" t="s">
        <v>56</v>
      </c>
      <c r="F48" s="19" t="s">
        <v>57</v>
      </c>
      <c r="G48" s="19" t="s">
        <v>58</v>
      </c>
      <c r="H48" s="19"/>
      <c r="I48" s="17">
        <v>136.89926316900002</v>
      </c>
      <c r="J48" s="17">
        <v>125.85921312300003</v>
      </c>
      <c r="K48" s="17">
        <v>133.19343015400005</v>
      </c>
      <c r="L48" s="17">
        <v>135.79548685600002</v>
      </c>
      <c r="M48" s="17">
        <v>124.76081525400002</v>
      </c>
      <c r="N48" s="17">
        <v>110.38740987299998</v>
      </c>
      <c r="O48" s="17">
        <v>106.90224357699998</v>
      </c>
      <c r="P48" s="17">
        <v>96.540122347999983</v>
      </c>
      <c r="Q48" s="17">
        <v>90.129925819000007</v>
      </c>
      <c r="R48" s="17">
        <v>99.147531729000008</v>
      </c>
      <c r="S48" s="17">
        <v>84.376010866000001</v>
      </c>
      <c r="T48" s="17">
        <v>81.521481479000016</v>
      </c>
      <c r="U48" s="17">
        <v>58.281277308000007</v>
      </c>
      <c r="V48" s="17">
        <v>47.581297534000022</v>
      </c>
      <c r="W48" s="17">
        <v>60.816652250999994</v>
      </c>
      <c r="X48" s="17">
        <v>59.900552664999999</v>
      </c>
      <c r="Y48" s="17">
        <v>55.219730970000001</v>
      </c>
      <c r="Z48" s="17">
        <v>56.350799320000007</v>
      </c>
      <c r="AA48" s="17">
        <v>60.456778549999989</v>
      </c>
      <c r="AB48" s="17">
        <v>61.42412885000001</v>
      </c>
      <c r="AC48" s="17">
        <v>58.954340710000011</v>
      </c>
      <c r="AD48" s="17">
        <v>55.148089429999999</v>
      </c>
      <c r="AE48" s="17">
        <v>51.643228920000006</v>
      </c>
      <c r="AF48" s="17">
        <v>50.047981668999995</v>
      </c>
      <c r="AG48" s="17">
        <v>50.915288459999999</v>
      </c>
      <c r="AH48" s="17">
        <v>52.933076669999998</v>
      </c>
      <c r="AI48" s="17">
        <v>50.777175270000008</v>
      </c>
      <c r="AJ48" s="17">
        <v>53.434614309999994</v>
      </c>
      <c r="AK48" s="17">
        <v>52.676341486999995</v>
      </c>
      <c r="AL48" s="17">
        <v>53.352426727000001</v>
      </c>
      <c r="AM48" s="17">
        <v>61.364935226999997</v>
      </c>
      <c r="AN48" s="17">
        <v>60.818407557000015</v>
      </c>
      <c r="AO48" s="17">
        <v>64.231940749999993</v>
      </c>
      <c r="AP48" s="17">
        <v>69.914631760000006</v>
      </c>
      <c r="AQ48" s="17">
        <v>78.966309969999998</v>
      </c>
      <c r="AR48" s="17">
        <v>85.327257250000002</v>
      </c>
      <c r="AS48" s="17">
        <v>95.280437849999984</v>
      </c>
      <c r="AT48" s="17">
        <v>106.407145645</v>
      </c>
      <c r="AU48" s="17">
        <v>105.50243430749998</v>
      </c>
      <c r="AV48" s="17">
        <v>103.19641874999999</v>
      </c>
      <c r="AW48" s="17">
        <v>120.74397195</v>
      </c>
      <c r="AX48" s="17">
        <v>126.77647636999998</v>
      </c>
      <c r="AY48" s="17">
        <v>133.01942827000002</v>
      </c>
      <c r="AZ48" s="17">
        <v>144.03234663000003</v>
      </c>
      <c r="BA48" s="17">
        <v>157.01418959999998</v>
      </c>
      <c r="BB48" s="17">
        <v>152.30960694000001</v>
      </c>
      <c r="BC48" s="17">
        <v>151.78183302999997</v>
      </c>
      <c r="BD48" s="17">
        <v>155.84989849000002</v>
      </c>
      <c r="BE48" s="17">
        <v>166.25335313000002</v>
      </c>
      <c r="BW48" s="6" t="s">
        <v>55</v>
      </c>
      <c r="BX48" s="6" t="s">
        <v>56</v>
      </c>
      <c r="BY48" s="6" t="s">
        <v>57</v>
      </c>
      <c r="BZ48" s="6" t="s">
        <v>58</v>
      </c>
      <c r="CB48" s="6">
        <v>136.89926316900002</v>
      </c>
      <c r="CC48" s="6">
        <v>125.85921312300003</v>
      </c>
      <c r="CD48" s="6">
        <v>133.19343015400005</v>
      </c>
      <c r="CE48" s="6">
        <v>135.79548685600002</v>
      </c>
      <c r="CF48" s="6">
        <v>124.76081525400002</v>
      </c>
      <c r="CG48" s="6">
        <v>110.38740987299998</v>
      </c>
      <c r="CH48" s="6">
        <v>106.90224357699998</v>
      </c>
      <c r="CI48" s="6">
        <v>96.540122347999983</v>
      </c>
      <c r="CJ48" s="6">
        <v>90.129925819000007</v>
      </c>
      <c r="CK48" s="6">
        <v>99.147531729000008</v>
      </c>
      <c r="CL48" s="6">
        <v>84.376010866000001</v>
      </c>
      <c r="CM48" s="6">
        <v>81.521481479000016</v>
      </c>
      <c r="CN48" s="6">
        <v>58.281277308000007</v>
      </c>
      <c r="CO48" s="6">
        <v>47.581297534000022</v>
      </c>
      <c r="CP48" s="6">
        <v>60.816652250999994</v>
      </c>
      <c r="CQ48" s="6">
        <v>59.900552664999999</v>
      </c>
      <c r="CR48" s="6">
        <v>55.219730970000001</v>
      </c>
      <c r="CS48" s="6">
        <v>56.350799320000007</v>
      </c>
      <c r="CT48" s="6">
        <v>60.456778549999989</v>
      </c>
      <c r="CU48" s="6">
        <v>61.42412885000001</v>
      </c>
      <c r="CV48" s="6">
        <v>58.954340710000011</v>
      </c>
      <c r="CW48" s="6">
        <v>55.148089429999999</v>
      </c>
      <c r="CX48" s="6">
        <v>51.643228920000006</v>
      </c>
      <c r="CY48" s="6">
        <v>50.047981668999995</v>
      </c>
      <c r="CZ48" s="6">
        <v>50.915288459999999</v>
      </c>
      <c r="DA48" s="6">
        <v>52.933076669999998</v>
      </c>
      <c r="DB48" s="6">
        <v>50.777175270000008</v>
      </c>
      <c r="DC48" s="6">
        <v>53.434614309999994</v>
      </c>
      <c r="DD48" s="6">
        <v>52.676341486999995</v>
      </c>
      <c r="DE48" s="6">
        <v>53.352426727000001</v>
      </c>
      <c r="DF48" s="6">
        <v>61.364935226999997</v>
      </c>
      <c r="DG48" s="6">
        <v>60.818407557000015</v>
      </c>
      <c r="DH48" s="6">
        <v>64.231940749999993</v>
      </c>
      <c r="DI48" s="6">
        <v>69.914631760000006</v>
      </c>
      <c r="DJ48" s="6">
        <v>78.966309969999998</v>
      </c>
      <c r="DK48" s="6">
        <v>85.327257250000002</v>
      </c>
      <c r="DL48" s="6">
        <v>95.280437849999984</v>
      </c>
      <c r="DM48" s="6">
        <v>106.407145645</v>
      </c>
      <c r="DN48" s="6">
        <v>105.50243430749998</v>
      </c>
      <c r="DO48" s="6">
        <v>103.19641874999999</v>
      </c>
      <c r="DP48" s="6">
        <v>120.74397195</v>
      </c>
      <c r="DQ48" s="6">
        <v>126.77647636999998</v>
      </c>
      <c r="DR48" s="6">
        <v>133.01942827000002</v>
      </c>
      <c r="DS48" s="6">
        <v>144.03234663000003</v>
      </c>
      <c r="DT48" s="6">
        <v>157.01418959999998</v>
      </c>
      <c r="DU48" s="6">
        <v>152.30960694000001</v>
      </c>
      <c r="DV48" s="6">
        <v>151.78183302999997</v>
      </c>
      <c r="DW48" s="6">
        <v>155.84989849000002</v>
      </c>
      <c r="DX48" s="6">
        <v>166.25335313000002</v>
      </c>
    </row>
    <row r="49" spans="2:128" s="6" customFormat="1" x14ac:dyDescent="0.25">
      <c r="B49" s="19"/>
      <c r="D49" s="6" t="s">
        <v>59</v>
      </c>
      <c r="E49" s="6" t="s">
        <v>60</v>
      </c>
      <c r="F49" s="6" t="s">
        <v>61</v>
      </c>
      <c r="G49" s="6" t="s">
        <v>62</v>
      </c>
      <c r="I49" s="17">
        <v>70711.011477612032</v>
      </c>
      <c r="J49" s="17">
        <v>71873.244913010989</v>
      </c>
      <c r="K49" s="17">
        <v>73243.353043211042</v>
      </c>
      <c r="L49" s="17">
        <v>74337.41144631202</v>
      </c>
      <c r="M49" s="17">
        <v>76208.938327027005</v>
      </c>
      <c r="N49" s="17">
        <v>77589.228288557017</v>
      </c>
      <c r="O49" s="17">
        <v>78556.040809777987</v>
      </c>
      <c r="P49" s="17">
        <v>79104.947461995005</v>
      </c>
      <c r="Q49" s="17">
        <v>79492.317543685014</v>
      </c>
      <c r="R49" s="17">
        <v>80192.621644170009</v>
      </c>
      <c r="S49" s="17">
        <v>81371.250869020034</v>
      </c>
      <c r="T49" s="17">
        <v>82268.138982850025</v>
      </c>
      <c r="U49" s="17">
        <v>83409.631059705061</v>
      </c>
      <c r="V49" s="17">
        <v>84266.192477225006</v>
      </c>
      <c r="W49" s="17">
        <v>85028.005210125018</v>
      </c>
      <c r="X49" s="17">
        <v>85633.150863214963</v>
      </c>
      <c r="Y49" s="17">
        <v>86810.184559260029</v>
      </c>
      <c r="Z49" s="17">
        <v>87403.112162484918</v>
      </c>
      <c r="AA49" s="17">
        <v>88349.608119495053</v>
      </c>
      <c r="AB49" s="17">
        <v>90088.718279835011</v>
      </c>
      <c r="AC49" s="17">
        <v>91086.49939675002</v>
      </c>
      <c r="AD49" s="17">
        <v>91185.804212325005</v>
      </c>
      <c r="AE49" s="17">
        <v>91263.490139850066</v>
      </c>
      <c r="AF49" s="17">
        <v>90987.757970350009</v>
      </c>
      <c r="AG49" s="17">
        <v>91754.342145194969</v>
      </c>
      <c r="AH49" s="17">
        <v>92153.616028595032</v>
      </c>
      <c r="AI49" s="17">
        <v>92282.14886499499</v>
      </c>
      <c r="AJ49" s="17">
        <v>90664.265257170075</v>
      </c>
      <c r="AK49" s="17">
        <v>90903.182402605031</v>
      </c>
      <c r="AL49" s="17">
        <v>91214.33821632</v>
      </c>
      <c r="AM49" s="17">
        <v>91709.536816400039</v>
      </c>
      <c r="AN49" s="17">
        <v>92085.315276099966</v>
      </c>
      <c r="AO49" s="17">
        <v>93241.118939900029</v>
      </c>
      <c r="AP49" s="17">
        <v>94626.673406600006</v>
      </c>
      <c r="AQ49" s="17">
        <v>96102.056189099996</v>
      </c>
      <c r="AR49" s="17">
        <v>96950.428856400089</v>
      </c>
      <c r="AS49" s="17">
        <v>98198.204504580033</v>
      </c>
      <c r="AT49" s="17">
        <v>99567.383035400024</v>
      </c>
      <c r="AU49" s="17">
        <v>100778.66833437998</v>
      </c>
      <c r="AV49" s="17">
        <v>101286.70254883997</v>
      </c>
      <c r="AW49" s="17">
        <v>101704.4318295999</v>
      </c>
      <c r="AX49" s="17">
        <v>102405.22027393999</v>
      </c>
      <c r="AY49" s="17">
        <v>103494.91515387996</v>
      </c>
      <c r="AZ49" s="17">
        <v>104126.01215582003</v>
      </c>
      <c r="BA49" s="17">
        <v>104818.99220719999</v>
      </c>
      <c r="BB49" s="17">
        <v>105922.08339900004</v>
      </c>
      <c r="BC49" s="17">
        <v>107165.81678150002</v>
      </c>
      <c r="BD49" s="17">
        <v>107558.73410730001</v>
      </c>
      <c r="BE49" s="17">
        <v>108384.98079849999</v>
      </c>
      <c r="BW49" s="6" t="s">
        <v>59</v>
      </c>
      <c r="BX49" s="6" t="s">
        <v>60</v>
      </c>
      <c r="BY49" s="6" t="s">
        <v>61</v>
      </c>
      <c r="BZ49" s="6" t="s">
        <v>62</v>
      </c>
      <c r="CB49" s="6">
        <v>70711.011477612032</v>
      </c>
      <c r="CC49" s="6">
        <v>71873.244913010989</v>
      </c>
      <c r="CD49" s="6">
        <v>73243.353043211042</v>
      </c>
      <c r="CE49" s="6">
        <v>74337.41144631202</v>
      </c>
      <c r="CF49" s="6">
        <v>76208.938327027005</v>
      </c>
      <c r="CG49" s="6">
        <v>77589.228288557017</v>
      </c>
      <c r="CH49" s="6">
        <v>78556.040809777987</v>
      </c>
      <c r="CI49" s="6">
        <v>79104.947461995005</v>
      </c>
      <c r="CJ49" s="6">
        <v>79492.317543685014</v>
      </c>
      <c r="CK49" s="6">
        <v>80192.621644170009</v>
      </c>
      <c r="CL49" s="6">
        <v>81371.250869020034</v>
      </c>
      <c r="CM49" s="6">
        <v>82268.138982850025</v>
      </c>
      <c r="CN49" s="6">
        <v>83409.631059705061</v>
      </c>
      <c r="CO49" s="6">
        <v>84266.192477225006</v>
      </c>
      <c r="CP49" s="6">
        <v>85028.005210125018</v>
      </c>
      <c r="CQ49" s="6">
        <v>85633.150863214963</v>
      </c>
      <c r="CR49" s="6">
        <v>86810.184559260029</v>
      </c>
      <c r="CS49" s="6">
        <v>87403.112162484918</v>
      </c>
      <c r="CT49" s="6">
        <v>88349.608119495053</v>
      </c>
      <c r="CU49" s="6">
        <v>90088.718279835011</v>
      </c>
      <c r="CV49" s="6">
        <v>91086.49939675002</v>
      </c>
      <c r="CW49" s="6">
        <v>91185.804212325005</v>
      </c>
      <c r="CX49" s="6">
        <v>91263.490139850066</v>
      </c>
      <c r="CY49" s="6">
        <v>90987.757970350009</v>
      </c>
      <c r="CZ49" s="6">
        <v>91754.342145194969</v>
      </c>
      <c r="DA49" s="6">
        <v>92153.616028595032</v>
      </c>
      <c r="DB49" s="6">
        <v>92282.14886499499</v>
      </c>
      <c r="DC49" s="6">
        <v>90664.265257170075</v>
      </c>
      <c r="DD49" s="6">
        <v>90903.182402605031</v>
      </c>
      <c r="DE49" s="6">
        <v>91214.33821632</v>
      </c>
      <c r="DF49" s="6">
        <v>91709.536816400039</v>
      </c>
      <c r="DG49" s="6">
        <v>92085.315276099966</v>
      </c>
      <c r="DH49" s="6">
        <v>93241.118939900029</v>
      </c>
      <c r="DI49" s="6">
        <v>94626.673406600006</v>
      </c>
      <c r="DJ49" s="6">
        <v>96102.056189099996</v>
      </c>
      <c r="DK49" s="6">
        <v>96950.428856400089</v>
      </c>
      <c r="DL49" s="6">
        <v>98198.204504580033</v>
      </c>
      <c r="DM49" s="6">
        <v>99567.383035400024</v>
      </c>
      <c r="DN49" s="6">
        <v>100778.66833437998</v>
      </c>
      <c r="DO49" s="6">
        <v>101286.70254883997</v>
      </c>
      <c r="DP49" s="6">
        <v>101704.4318295999</v>
      </c>
      <c r="DQ49" s="6">
        <v>102405.22027393999</v>
      </c>
      <c r="DR49" s="6">
        <v>103494.91515387996</v>
      </c>
      <c r="DS49" s="6">
        <v>104126.01215582003</v>
      </c>
      <c r="DT49" s="6">
        <v>104818.99220719999</v>
      </c>
      <c r="DU49" s="6">
        <v>105922.08339900004</v>
      </c>
      <c r="DV49" s="6">
        <v>107165.81678150002</v>
      </c>
      <c r="DW49" s="6">
        <v>107558.73410730001</v>
      </c>
      <c r="DX49" s="6">
        <v>108384.98079849999</v>
      </c>
    </row>
    <row r="50" spans="2:128" s="6" customFormat="1" x14ac:dyDescent="0.25">
      <c r="B50" s="19"/>
      <c r="D50" s="6" t="s">
        <v>63</v>
      </c>
      <c r="E50" s="6" t="s">
        <v>63</v>
      </c>
      <c r="F50" s="6" t="s">
        <v>64</v>
      </c>
      <c r="G50" s="6" t="s">
        <v>65</v>
      </c>
      <c r="I50" s="17">
        <v>8946.736208211667</v>
      </c>
      <c r="J50" s="17">
        <v>9318.7732204987242</v>
      </c>
      <c r="K50" s="17">
        <v>9463.9204844336455</v>
      </c>
      <c r="L50" s="17">
        <v>9543.6463654080562</v>
      </c>
      <c r="M50" s="17">
        <v>9661.0824640753726</v>
      </c>
      <c r="N50" s="17">
        <v>9616.5598870088288</v>
      </c>
      <c r="O50" s="17">
        <v>9570.1308697565073</v>
      </c>
      <c r="P50" s="17">
        <v>9782.0518557894702</v>
      </c>
      <c r="Q50" s="17">
        <v>9992.3086123040794</v>
      </c>
      <c r="R50" s="17">
        <v>10222.449842997597</v>
      </c>
      <c r="S50" s="17">
        <v>10468.213774799144</v>
      </c>
      <c r="T50" s="17">
        <v>10486.300968379699</v>
      </c>
      <c r="U50" s="17">
        <v>10488.879702960317</v>
      </c>
      <c r="V50" s="17">
        <v>10493.859879423682</v>
      </c>
      <c r="W50" s="17">
        <v>10617.956272862813</v>
      </c>
      <c r="X50" s="17">
        <v>10672.197551738585</v>
      </c>
      <c r="Y50" s="17">
        <v>10793.489163991371</v>
      </c>
      <c r="Z50" s="17">
        <v>10796.987572445874</v>
      </c>
      <c r="AA50" s="17">
        <v>10847.166929899355</v>
      </c>
      <c r="AB50" s="17">
        <v>10933.008188471646</v>
      </c>
      <c r="AC50" s="17">
        <v>10951.292621727258</v>
      </c>
      <c r="AD50" s="17">
        <v>10986.671145474065</v>
      </c>
      <c r="AE50" s="17">
        <v>10946.611677436282</v>
      </c>
      <c r="AF50" s="17">
        <v>10924.149845377424</v>
      </c>
      <c r="AG50" s="17">
        <v>10947.335833349884</v>
      </c>
      <c r="AH50" s="17">
        <v>10892.036251446625</v>
      </c>
      <c r="AI50" s="17">
        <v>10918.738339571744</v>
      </c>
      <c r="AJ50" s="17">
        <v>10724.72656040187</v>
      </c>
      <c r="AK50" s="17">
        <v>10781.215669745718</v>
      </c>
      <c r="AL50" s="17">
        <v>10833.054499677937</v>
      </c>
      <c r="AM50" s="17">
        <v>10875.714238516877</v>
      </c>
      <c r="AN50" s="17">
        <v>10848.679475981709</v>
      </c>
      <c r="AO50" s="17">
        <v>11008.136582069381</v>
      </c>
      <c r="AP50" s="17">
        <v>11060.372679394313</v>
      </c>
      <c r="AQ50" s="17">
        <v>11107.686491956298</v>
      </c>
      <c r="AR50" s="17">
        <v>11216.043244769971</v>
      </c>
      <c r="AS50" s="17">
        <v>11377.426091105615</v>
      </c>
      <c r="AT50" s="17">
        <v>11461.774292478342</v>
      </c>
      <c r="AU50" s="17">
        <v>11588.643801019547</v>
      </c>
      <c r="AV50" s="17">
        <v>11631.089141747307</v>
      </c>
      <c r="AW50" s="17">
        <v>11698.754287688191</v>
      </c>
      <c r="AX50" s="17">
        <v>11683.922012252209</v>
      </c>
      <c r="AY50" s="17">
        <v>11806.183041495507</v>
      </c>
      <c r="AZ50" s="17">
        <v>11901.780909187662</v>
      </c>
      <c r="BA50" s="17">
        <v>12025.264624744716</v>
      </c>
      <c r="BB50" s="17">
        <v>12138.169999947058</v>
      </c>
      <c r="BC50" s="17">
        <v>12276.069225223013</v>
      </c>
      <c r="BD50" s="17">
        <v>12288.673283276787</v>
      </c>
      <c r="BE50" s="17">
        <v>12301.236507066407</v>
      </c>
      <c r="BW50" s="6" t="s">
        <v>63</v>
      </c>
      <c r="BX50" s="6" t="s">
        <v>63</v>
      </c>
      <c r="BY50" s="6" t="s">
        <v>64</v>
      </c>
      <c r="BZ50" s="6" t="s">
        <v>65</v>
      </c>
      <c r="CB50" s="6">
        <v>8946.736208211667</v>
      </c>
      <c r="CC50" s="6">
        <v>9318.7732204987242</v>
      </c>
      <c r="CD50" s="6">
        <v>9463.9204844336455</v>
      </c>
      <c r="CE50" s="6">
        <v>9543.6463654080562</v>
      </c>
      <c r="CF50" s="6">
        <v>9661.0824640753726</v>
      </c>
      <c r="CG50" s="6">
        <v>9616.5598870088288</v>
      </c>
      <c r="CH50" s="6">
        <v>9570.1308697565073</v>
      </c>
      <c r="CI50" s="6">
        <v>9782.0518557894702</v>
      </c>
      <c r="CJ50" s="6">
        <v>9992.3086123040794</v>
      </c>
      <c r="CK50" s="6">
        <v>10222.449842997597</v>
      </c>
      <c r="CL50" s="6">
        <v>10468.213774799144</v>
      </c>
      <c r="CM50" s="6">
        <v>10486.300968379699</v>
      </c>
      <c r="CN50" s="6">
        <v>10488.879702960317</v>
      </c>
      <c r="CO50" s="6">
        <v>10493.859879423682</v>
      </c>
      <c r="CP50" s="6">
        <v>10617.956272862813</v>
      </c>
      <c r="CQ50" s="6">
        <v>10672.197551738585</v>
      </c>
      <c r="CR50" s="6">
        <v>10793.489163991371</v>
      </c>
      <c r="CS50" s="6">
        <v>10796.987572445874</v>
      </c>
      <c r="CT50" s="6">
        <v>10847.166929899355</v>
      </c>
      <c r="CU50" s="6">
        <v>10933.008188471646</v>
      </c>
      <c r="CV50" s="6">
        <v>10951.292621727258</v>
      </c>
      <c r="CW50" s="6">
        <v>10986.671145474065</v>
      </c>
      <c r="CX50" s="6">
        <v>10946.611677436282</v>
      </c>
      <c r="CY50" s="6">
        <v>10924.149845377424</v>
      </c>
      <c r="CZ50" s="6">
        <v>10947.335833349884</v>
      </c>
      <c r="DA50" s="6">
        <v>10892.036251446625</v>
      </c>
      <c r="DB50" s="6">
        <v>10918.738339571744</v>
      </c>
      <c r="DC50" s="6">
        <v>10724.72656040187</v>
      </c>
      <c r="DD50" s="6">
        <v>10781.215669745718</v>
      </c>
      <c r="DE50" s="6">
        <v>10833.054499677937</v>
      </c>
      <c r="DF50" s="6">
        <v>10875.714238516877</v>
      </c>
      <c r="DG50" s="6">
        <v>10848.679475981709</v>
      </c>
      <c r="DH50" s="6">
        <v>11008.136582069381</v>
      </c>
      <c r="DI50" s="6">
        <v>11060.372679394313</v>
      </c>
      <c r="DJ50" s="6">
        <v>11107.686491956298</v>
      </c>
      <c r="DK50" s="6">
        <v>11216.043244769971</v>
      </c>
      <c r="DL50" s="6">
        <v>11377.426091105615</v>
      </c>
      <c r="DM50" s="6">
        <v>11461.774292478342</v>
      </c>
      <c r="DN50" s="6">
        <v>11588.643801019547</v>
      </c>
      <c r="DO50" s="6">
        <v>11631.089141747307</v>
      </c>
      <c r="DP50" s="6">
        <v>11698.754287688191</v>
      </c>
      <c r="DQ50" s="6">
        <v>11683.922012252209</v>
      </c>
      <c r="DR50" s="6">
        <v>11806.183041495507</v>
      </c>
      <c r="DS50" s="6">
        <v>11901.780909187662</v>
      </c>
      <c r="DT50" s="6">
        <v>12025.264624744716</v>
      </c>
      <c r="DU50" s="6">
        <v>12138.169999947058</v>
      </c>
      <c r="DV50" s="6">
        <v>12276.069225223013</v>
      </c>
      <c r="DW50" s="6">
        <v>12288.673283276787</v>
      </c>
      <c r="DX50" s="6">
        <v>12301.236507066407</v>
      </c>
    </row>
    <row r="51" spans="2:128" s="6" customFormat="1" x14ac:dyDescent="0.25">
      <c r="B51" s="19"/>
      <c r="D51" s="6" t="s">
        <v>66</v>
      </c>
      <c r="E51" s="6" t="s">
        <v>66</v>
      </c>
      <c r="F51" s="6" t="s">
        <v>67</v>
      </c>
      <c r="G51" s="6" t="s">
        <v>68</v>
      </c>
      <c r="I51" s="17">
        <v>836.80396384796427</v>
      </c>
      <c r="J51" s="17">
        <v>851.42303688700383</v>
      </c>
      <c r="K51" s="17">
        <v>822.77217841419076</v>
      </c>
      <c r="L51" s="17">
        <v>873.8578647571419</v>
      </c>
      <c r="M51" s="17">
        <v>881.98930451224248</v>
      </c>
      <c r="N51" s="17">
        <v>906.04452009462295</v>
      </c>
      <c r="O51" s="17">
        <v>941.13357541140829</v>
      </c>
      <c r="P51" s="17">
        <v>956.5071840858368</v>
      </c>
      <c r="Q51" s="17">
        <v>1002.4070567514078</v>
      </c>
      <c r="R51" s="17">
        <v>974.92063563827708</v>
      </c>
      <c r="S51" s="17">
        <v>1013.550595959529</v>
      </c>
      <c r="T51" s="17">
        <v>1057.321147963622</v>
      </c>
      <c r="U51" s="17">
        <v>1060.4874732598919</v>
      </c>
      <c r="V51" s="17">
        <v>1076.9805813710118</v>
      </c>
      <c r="W51" s="17">
        <v>1112.7860002132529</v>
      </c>
      <c r="X51" s="17">
        <v>1143.1435058667098</v>
      </c>
      <c r="Y51" s="17">
        <v>1152.2338994911195</v>
      </c>
      <c r="Z51" s="17">
        <v>1135.8203444050428</v>
      </c>
      <c r="AA51" s="17">
        <v>1184.2822085073035</v>
      </c>
      <c r="AB51" s="17">
        <v>1221.7307662209453</v>
      </c>
      <c r="AC51" s="17">
        <v>1224.3416706038427</v>
      </c>
      <c r="AD51" s="17">
        <v>1206.5037212643128</v>
      </c>
      <c r="AE51" s="17">
        <v>1238.8120330957004</v>
      </c>
      <c r="AF51" s="17">
        <v>1237.6653522953859</v>
      </c>
      <c r="AG51" s="17">
        <v>1259.4569496881982</v>
      </c>
      <c r="AH51" s="17">
        <v>1242.3400676870742</v>
      </c>
      <c r="AI51" s="17">
        <v>1290.4229049887756</v>
      </c>
      <c r="AJ51" s="17">
        <v>1314.1981030002519</v>
      </c>
      <c r="AK51" s="17">
        <v>1313.3172233879877</v>
      </c>
      <c r="AL51" s="17">
        <v>1342.1767582095313</v>
      </c>
      <c r="AM51" s="17">
        <v>1346.8118321071699</v>
      </c>
      <c r="AN51" s="17">
        <v>1386.7652870407333</v>
      </c>
      <c r="AO51" s="17">
        <v>1374.6003228412274</v>
      </c>
      <c r="AP51" s="17">
        <v>1423.2487422473173</v>
      </c>
      <c r="AQ51" s="17">
        <v>1476.708269791156</v>
      </c>
      <c r="AR51" s="17">
        <v>1508.340857328689</v>
      </c>
      <c r="AS51" s="17">
        <v>1525.584358180311</v>
      </c>
      <c r="AT51" s="17">
        <v>1580.8077954389962</v>
      </c>
      <c r="AU51" s="17">
        <v>1685.5884410344001</v>
      </c>
      <c r="AV51" s="17">
        <v>1671.5107375555524</v>
      </c>
      <c r="AW51" s="17">
        <v>1721.4070348632167</v>
      </c>
      <c r="AX51" s="17">
        <v>1792.2528074718887</v>
      </c>
      <c r="AY51" s="17">
        <v>1797.736927759795</v>
      </c>
      <c r="AZ51" s="17">
        <v>1881.8988574887001</v>
      </c>
      <c r="BA51" s="17">
        <v>1896.9889926167793</v>
      </c>
      <c r="BB51" s="17">
        <v>1896.5961622528957</v>
      </c>
      <c r="BC51" s="17">
        <v>1922.1269072089276</v>
      </c>
      <c r="BD51" s="17">
        <v>2013.9540865447545</v>
      </c>
      <c r="BE51" s="17">
        <v>1989.9994459223249</v>
      </c>
      <c r="BW51" s="6" t="s">
        <v>66</v>
      </c>
      <c r="BX51" s="6" t="s">
        <v>66</v>
      </c>
      <c r="BY51" s="6" t="s">
        <v>67</v>
      </c>
      <c r="BZ51" s="6" t="s">
        <v>68</v>
      </c>
      <c r="CB51" s="6">
        <v>836.80396384796427</v>
      </c>
      <c r="CC51" s="6">
        <v>851.42303688700383</v>
      </c>
      <c r="CD51" s="6">
        <v>822.77217841419076</v>
      </c>
      <c r="CE51" s="6">
        <v>873.8578647571419</v>
      </c>
      <c r="CF51" s="6">
        <v>881.98930451224248</v>
      </c>
      <c r="CG51" s="6">
        <v>906.04452009462295</v>
      </c>
      <c r="CH51" s="6">
        <v>941.13357541140829</v>
      </c>
      <c r="CI51" s="6">
        <v>956.5071840858368</v>
      </c>
      <c r="CJ51" s="6">
        <v>1002.4070567514078</v>
      </c>
      <c r="CK51" s="6">
        <v>974.92063563827708</v>
      </c>
      <c r="CL51" s="6">
        <v>1013.550595959529</v>
      </c>
      <c r="CM51" s="6">
        <v>1057.321147963622</v>
      </c>
      <c r="CN51" s="6">
        <v>1060.4874732598919</v>
      </c>
      <c r="CO51" s="6">
        <v>1076.9805813710118</v>
      </c>
      <c r="CP51" s="6">
        <v>1112.7860002132529</v>
      </c>
      <c r="CQ51" s="6">
        <v>1143.1435058667098</v>
      </c>
      <c r="CR51" s="6">
        <v>1152.2338994911195</v>
      </c>
      <c r="CS51" s="6">
        <v>1135.8203444050428</v>
      </c>
      <c r="CT51" s="6">
        <v>1184.2822085073035</v>
      </c>
      <c r="CU51" s="6">
        <v>1221.7307662209453</v>
      </c>
      <c r="CV51" s="6">
        <v>1224.3416706038427</v>
      </c>
      <c r="CW51" s="6">
        <v>1206.5037212643128</v>
      </c>
      <c r="CX51" s="6">
        <v>1238.8120330957004</v>
      </c>
      <c r="CY51" s="6">
        <v>1237.6653522953859</v>
      </c>
      <c r="CZ51" s="6">
        <v>1259.4569496881982</v>
      </c>
      <c r="DA51" s="6">
        <v>1242.3400676870742</v>
      </c>
      <c r="DB51" s="6">
        <v>1290.4229049887756</v>
      </c>
      <c r="DC51" s="6">
        <v>1314.1981030002519</v>
      </c>
      <c r="DD51" s="6">
        <v>1313.3172233879877</v>
      </c>
      <c r="DE51" s="6">
        <v>1342.1767582095313</v>
      </c>
      <c r="DF51" s="6">
        <v>1346.8118321071699</v>
      </c>
      <c r="DG51" s="6">
        <v>1386.7652870407333</v>
      </c>
      <c r="DH51" s="6">
        <v>1374.6003228412274</v>
      </c>
      <c r="DI51" s="6">
        <v>1423.2487422473173</v>
      </c>
      <c r="DJ51" s="6">
        <v>1476.708269791156</v>
      </c>
      <c r="DK51" s="6">
        <v>1508.340857328689</v>
      </c>
      <c r="DL51" s="6">
        <v>1525.584358180311</v>
      </c>
      <c r="DM51" s="6">
        <v>1580.8077954389962</v>
      </c>
      <c r="DN51" s="6">
        <v>1685.5884410344001</v>
      </c>
      <c r="DO51" s="6">
        <v>1671.5107375555524</v>
      </c>
      <c r="DP51" s="6">
        <v>1721.4070348632167</v>
      </c>
      <c r="DQ51" s="6">
        <v>1792.2528074718887</v>
      </c>
      <c r="DR51" s="6">
        <v>1797.736927759795</v>
      </c>
      <c r="DS51" s="6">
        <v>1881.8988574887001</v>
      </c>
      <c r="DT51" s="6">
        <v>1896.9889926167793</v>
      </c>
      <c r="DU51" s="6">
        <v>1896.5961622528957</v>
      </c>
      <c r="DV51" s="6">
        <v>1922.1269072089276</v>
      </c>
      <c r="DW51" s="6">
        <v>2013.9540865447545</v>
      </c>
      <c r="DX51" s="6">
        <v>1989.9994459223249</v>
      </c>
    </row>
    <row r="52" spans="2:128" s="6" customFormat="1" x14ac:dyDescent="0.25">
      <c r="B52" s="19"/>
      <c r="D52" s="6" t="s">
        <v>69</v>
      </c>
      <c r="E52" s="6" t="s">
        <v>69</v>
      </c>
      <c r="F52" s="6" t="s">
        <v>70</v>
      </c>
      <c r="G52" s="6" t="s">
        <v>71</v>
      </c>
      <c r="I52" s="17">
        <v>47512.733568974021</v>
      </c>
      <c r="J52" s="17">
        <v>48172.124521373</v>
      </c>
      <c r="K52" s="17">
        <v>47188.909341247003</v>
      </c>
      <c r="L52" s="17">
        <v>47682.927099480003</v>
      </c>
      <c r="M52" s="17">
        <v>47562.350427620004</v>
      </c>
      <c r="N52" s="17">
        <v>48048.553785990014</v>
      </c>
      <c r="O52" s="17">
        <v>47588.479091150017</v>
      </c>
      <c r="P52" s="17">
        <v>47126.819831480003</v>
      </c>
      <c r="Q52" s="17">
        <v>46171.994287200003</v>
      </c>
      <c r="R52" s="17">
        <v>44893.341263148024</v>
      </c>
      <c r="S52" s="17">
        <v>44895.131020000008</v>
      </c>
      <c r="T52" s="17">
        <v>44232.438338551998</v>
      </c>
      <c r="U52" s="17">
        <v>42937.380649284001</v>
      </c>
      <c r="V52" s="17">
        <v>42361.225727945006</v>
      </c>
      <c r="W52" s="17">
        <v>42235.162424907001</v>
      </c>
      <c r="X52" s="17">
        <v>41234.313493503003</v>
      </c>
      <c r="Y52" s="17">
        <v>40738.381887188989</v>
      </c>
      <c r="Z52" s="17">
        <v>39522.485128067994</v>
      </c>
      <c r="AA52" s="17">
        <v>39724.438058975196</v>
      </c>
      <c r="AB52" s="17">
        <v>39905.793598016702</v>
      </c>
      <c r="AC52" s="17">
        <v>39086.899199737498</v>
      </c>
      <c r="AD52" s="17">
        <v>38211.980595077701</v>
      </c>
      <c r="AE52" s="17">
        <v>37666.347827403602</v>
      </c>
      <c r="AF52" s="17">
        <v>36456.243186095991</v>
      </c>
      <c r="AG52" s="17">
        <v>35983.384667744991</v>
      </c>
      <c r="AH52" s="17">
        <v>35999.630282962993</v>
      </c>
      <c r="AI52" s="17">
        <v>35768.631187415005</v>
      </c>
      <c r="AJ52" s="17">
        <v>35428.503464149995</v>
      </c>
      <c r="AK52" s="17">
        <v>34551.2433908569</v>
      </c>
      <c r="AL52" s="17">
        <v>34969.504621045111</v>
      </c>
      <c r="AM52" s="17">
        <v>33493.288699453296</v>
      </c>
      <c r="AN52" s="17">
        <v>33050.6901185022</v>
      </c>
      <c r="AO52" s="17">
        <v>32712.946648741003</v>
      </c>
      <c r="AP52" s="17">
        <v>32501.780017674002</v>
      </c>
      <c r="AQ52" s="17">
        <v>33659.416065358302</v>
      </c>
      <c r="AR52" s="17">
        <v>34675.475423370895</v>
      </c>
      <c r="AS52" s="17">
        <v>35051.923351240897</v>
      </c>
      <c r="AT52" s="17">
        <v>35292.213971978003</v>
      </c>
      <c r="AU52" s="17">
        <v>36455.826534351982</v>
      </c>
      <c r="AV52" s="17">
        <v>36528.822074919008</v>
      </c>
      <c r="AW52" s="17">
        <v>37087.262187797001</v>
      </c>
      <c r="AX52" s="17">
        <v>37243.926676308998</v>
      </c>
      <c r="AY52" s="17">
        <v>37269.579617325995</v>
      </c>
      <c r="AZ52" s="17">
        <v>37700.878940155999</v>
      </c>
      <c r="BA52" s="17">
        <v>37428.278607649409</v>
      </c>
      <c r="BB52" s="17">
        <v>37248.641005475598</v>
      </c>
      <c r="BC52" s="17">
        <v>37293.787726612696</v>
      </c>
      <c r="BD52" s="17">
        <v>37922.328900352899</v>
      </c>
      <c r="BE52" s="17">
        <v>37903.860974869996</v>
      </c>
      <c r="BW52" s="6" t="s">
        <v>69</v>
      </c>
      <c r="BX52" s="6" t="s">
        <v>69</v>
      </c>
      <c r="BY52" s="6" t="s">
        <v>70</v>
      </c>
      <c r="BZ52" s="6" t="s">
        <v>71</v>
      </c>
      <c r="CB52" s="6">
        <v>47512.733568974021</v>
      </c>
      <c r="CC52" s="6">
        <v>48172.124521373</v>
      </c>
      <c r="CD52" s="6">
        <v>47188.909341247003</v>
      </c>
      <c r="CE52" s="6">
        <v>47682.927099480003</v>
      </c>
      <c r="CF52" s="6">
        <v>47562.350427620004</v>
      </c>
      <c r="CG52" s="6">
        <v>48048.553785990014</v>
      </c>
      <c r="CH52" s="6">
        <v>47588.479091150017</v>
      </c>
      <c r="CI52" s="6">
        <v>47126.819831480003</v>
      </c>
      <c r="CJ52" s="6">
        <v>46171.994287200003</v>
      </c>
      <c r="CK52" s="6">
        <v>44893.341263148024</v>
      </c>
      <c r="CL52" s="6">
        <v>44895.131020000008</v>
      </c>
      <c r="CM52" s="6">
        <v>44232.438338551998</v>
      </c>
      <c r="CN52" s="6">
        <v>42937.380649284001</v>
      </c>
      <c r="CO52" s="6">
        <v>42361.225727945006</v>
      </c>
      <c r="CP52" s="6">
        <v>42235.162424907001</v>
      </c>
      <c r="CQ52" s="6">
        <v>41234.313493503003</v>
      </c>
      <c r="CR52" s="6">
        <v>40738.381887188989</v>
      </c>
      <c r="CS52" s="6">
        <v>39522.485128067994</v>
      </c>
      <c r="CT52" s="6">
        <v>39724.438058975196</v>
      </c>
      <c r="CU52" s="6">
        <v>39905.793598016702</v>
      </c>
      <c r="CV52" s="6">
        <v>39086.899199737498</v>
      </c>
      <c r="CW52" s="6">
        <v>38211.980595077701</v>
      </c>
      <c r="CX52" s="6">
        <v>37666.347827403602</v>
      </c>
      <c r="CY52" s="6">
        <v>36456.243186095991</v>
      </c>
      <c r="CZ52" s="6">
        <v>35983.384667744991</v>
      </c>
      <c r="DA52" s="6">
        <v>35999.630282962993</v>
      </c>
      <c r="DB52" s="6">
        <v>35768.631187415005</v>
      </c>
      <c r="DC52" s="6">
        <v>35428.503464149995</v>
      </c>
      <c r="DD52" s="6">
        <v>34551.2433908569</v>
      </c>
      <c r="DE52" s="6">
        <v>34969.504621045111</v>
      </c>
      <c r="DF52" s="6">
        <v>33493.288699453296</v>
      </c>
      <c r="DG52" s="6">
        <v>33050.6901185022</v>
      </c>
      <c r="DH52" s="6">
        <v>32712.946648741003</v>
      </c>
      <c r="DI52" s="6">
        <v>32501.780017674002</v>
      </c>
      <c r="DJ52" s="6">
        <v>33659.416065358302</v>
      </c>
      <c r="DK52" s="6">
        <v>34675.475423370895</v>
      </c>
      <c r="DL52" s="6">
        <v>35051.923351240897</v>
      </c>
      <c r="DM52" s="6">
        <v>35292.213971978003</v>
      </c>
      <c r="DN52" s="6">
        <v>36455.826534351982</v>
      </c>
      <c r="DO52" s="6">
        <v>36528.822074919008</v>
      </c>
      <c r="DP52" s="6">
        <v>37087.262187797001</v>
      </c>
      <c r="DQ52" s="6">
        <v>37243.926676308998</v>
      </c>
      <c r="DR52" s="6">
        <v>37269.579617325995</v>
      </c>
      <c r="DS52" s="6">
        <v>37700.878940155999</v>
      </c>
      <c r="DT52" s="6">
        <v>37428.278607649409</v>
      </c>
      <c r="DU52" s="6">
        <v>37248.641005475598</v>
      </c>
      <c r="DV52" s="6">
        <v>37293.787726612696</v>
      </c>
      <c r="DW52" s="6">
        <v>37922.328900352899</v>
      </c>
      <c r="DX52" s="6">
        <v>37903.860974869996</v>
      </c>
    </row>
    <row r="53" spans="2:128" s="6" customFormat="1" x14ac:dyDescent="0.25">
      <c r="B53" s="19"/>
      <c r="D53" s="6" t="s">
        <v>72</v>
      </c>
      <c r="E53" s="6" t="s">
        <v>73</v>
      </c>
      <c r="F53" s="6" t="s">
        <v>74</v>
      </c>
      <c r="G53" s="6" t="s">
        <v>75</v>
      </c>
      <c r="I53" s="17">
        <v>18894.435068929994</v>
      </c>
      <c r="J53" s="17">
        <v>20504.351110719996</v>
      </c>
      <c r="K53" s="17">
        <v>20818.604389020013</v>
      </c>
      <c r="L53" s="17">
        <v>21139.031672750007</v>
      </c>
      <c r="M53" s="17">
        <v>21465.863389409991</v>
      </c>
      <c r="N53" s="17">
        <v>21799.05265164001</v>
      </c>
      <c r="O53" s="17">
        <v>22135.865128939997</v>
      </c>
      <c r="P53" s="17">
        <v>22480.055825830008</v>
      </c>
      <c r="Q53" s="17">
        <v>22831.334979460004</v>
      </c>
      <c r="R53" s="17">
        <v>23190.224418839989</v>
      </c>
      <c r="S53" s="17">
        <v>23545.364662930002</v>
      </c>
      <c r="T53" s="17">
        <v>23865.89498779998</v>
      </c>
      <c r="U53" s="17">
        <v>24195.950950299968</v>
      </c>
      <c r="V53" s="17">
        <v>24494.114646699996</v>
      </c>
      <c r="W53" s="17">
        <v>24803.256669599992</v>
      </c>
      <c r="X53" s="17">
        <v>25123.75101009999</v>
      </c>
      <c r="Y53" s="17">
        <v>25453.666223699998</v>
      </c>
      <c r="Z53" s="17">
        <v>25790.907311399995</v>
      </c>
      <c r="AA53" s="17">
        <v>26137.847947620008</v>
      </c>
      <c r="AB53" s="17">
        <v>26494.141109399992</v>
      </c>
      <c r="AC53" s="17">
        <v>26912.864424179996</v>
      </c>
      <c r="AD53" s="17">
        <v>27559.444523520015</v>
      </c>
      <c r="AE53" s="17">
        <v>27966.090993880003</v>
      </c>
      <c r="AF53" s="17">
        <v>28369.961342879997</v>
      </c>
      <c r="AG53" s="17">
        <v>28695.162189330011</v>
      </c>
      <c r="AH53" s="17">
        <v>28903.205986930003</v>
      </c>
      <c r="AI53" s="17">
        <v>29242.749762949999</v>
      </c>
      <c r="AJ53" s="17">
        <v>29343.050795569987</v>
      </c>
      <c r="AK53" s="17">
        <v>29246.954644472</v>
      </c>
      <c r="AL53" s="17">
        <v>29343.569860319989</v>
      </c>
      <c r="AM53" s="17">
        <v>29645.961137039998</v>
      </c>
      <c r="AN53" s="17">
        <v>29119.417159350003</v>
      </c>
      <c r="AO53" s="17">
        <v>29012.363730000008</v>
      </c>
      <c r="AP53" s="17">
        <v>29423.336141159984</v>
      </c>
      <c r="AQ53" s="17">
        <v>29622.885531119995</v>
      </c>
      <c r="AR53" s="17">
        <v>29722.400246047015</v>
      </c>
      <c r="AS53" s="17">
        <v>30547.928123449812</v>
      </c>
      <c r="AT53" s="17">
        <v>30615.209509970009</v>
      </c>
      <c r="AU53" s="17">
        <v>30617.543201029985</v>
      </c>
      <c r="AV53" s="17">
        <v>30740.913512850006</v>
      </c>
      <c r="AW53" s="17">
        <v>30648.916697139997</v>
      </c>
      <c r="AX53" s="17">
        <v>31077.641218130018</v>
      </c>
      <c r="AY53" s="17">
        <v>31416.948044550012</v>
      </c>
      <c r="AZ53" s="17">
        <v>31953.354364910003</v>
      </c>
      <c r="BA53" s="17">
        <v>32413.888631159996</v>
      </c>
      <c r="BB53" s="17">
        <v>32965.550944490009</v>
      </c>
      <c r="BC53" s="17">
        <v>33417.801980400014</v>
      </c>
      <c r="BD53" s="17">
        <v>34074.827454289989</v>
      </c>
      <c r="BE53" s="17">
        <v>34632.11179332999</v>
      </c>
      <c r="BW53" s="6" t="s">
        <v>72</v>
      </c>
      <c r="BX53" s="6" t="s">
        <v>73</v>
      </c>
      <c r="BY53" s="6" t="s">
        <v>74</v>
      </c>
      <c r="BZ53" s="6" t="s">
        <v>75</v>
      </c>
      <c r="CB53" s="6">
        <v>18894.435068929994</v>
      </c>
      <c r="CC53" s="6">
        <v>20504.351110719996</v>
      </c>
      <c r="CD53" s="6">
        <v>20818.604389020013</v>
      </c>
      <c r="CE53" s="6">
        <v>21139.031672750007</v>
      </c>
      <c r="CF53" s="6">
        <v>21465.863389409991</v>
      </c>
      <c r="CG53" s="6">
        <v>21799.05265164001</v>
      </c>
      <c r="CH53" s="6">
        <v>22135.865128939997</v>
      </c>
      <c r="CI53" s="6">
        <v>22480.055825830008</v>
      </c>
      <c r="CJ53" s="6">
        <v>22831.334979460004</v>
      </c>
      <c r="CK53" s="6">
        <v>23190.224418839989</v>
      </c>
      <c r="CL53" s="6">
        <v>23545.364662930002</v>
      </c>
      <c r="CM53" s="6">
        <v>23865.89498779998</v>
      </c>
      <c r="CN53" s="6">
        <v>24195.950950299968</v>
      </c>
      <c r="CO53" s="6">
        <v>24494.114646699996</v>
      </c>
      <c r="CP53" s="6">
        <v>24803.256669599992</v>
      </c>
      <c r="CQ53" s="6">
        <v>25123.75101009999</v>
      </c>
      <c r="CR53" s="6">
        <v>25453.666223699998</v>
      </c>
      <c r="CS53" s="6">
        <v>25790.907311399995</v>
      </c>
      <c r="CT53" s="6">
        <v>26137.847947620008</v>
      </c>
      <c r="CU53" s="6">
        <v>26494.141109399992</v>
      </c>
      <c r="CV53" s="6">
        <v>26912.864424179996</v>
      </c>
      <c r="CW53" s="6">
        <v>27559.444523520015</v>
      </c>
      <c r="CX53" s="6">
        <v>27966.090993880003</v>
      </c>
      <c r="CY53" s="6">
        <v>28369.961342879997</v>
      </c>
      <c r="CZ53" s="6">
        <v>28695.162189330011</v>
      </c>
      <c r="DA53" s="6">
        <v>28903.205986930003</v>
      </c>
      <c r="DB53" s="6">
        <v>29242.749762949999</v>
      </c>
      <c r="DC53" s="6">
        <v>29343.050795569987</v>
      </c>
      <c r="DD53" s="6">
        <v>29246.954644472</v>
      </c>
      <c r="DE53" s="6">
        <v>29343.569860319989</v>
      </c>
      <c r="DF53" s="6">
        <v>29645.961137039998</v>
      </c>
      <c r="DG53" s="6">
        <v>29119.417159350003</v>
      </c>
      <c r="DH53" s="6">
        <v>29012.363730000008</v>
      </c>
      <c r="DI53" s="6">
        <v>29423.336141159984</v>
      </c>
      <c r="DJ53" s="6">
        <v>29622.885531119995</v>
      </c>
      <c r="DK53" s="6">
        <v>29722.400246047015</v>
      </c>
      <c r="DL53" s="6">
        <v>30547.928123449812</v>
      </c>
      <c r="DM53" s="6">
        <v>30615.209509970009</v>
      </c>
      <c r="DN53" s="6">
        <v>30617.543201029985</v>
      </c>
      <c r="DO53" s="6">
        <v>30740.913512850006</v>
      </c>
      <c r="DP53" s="6">
        <v>30648.916697139997</v>
      </c>
      <c r="DQ53" s="6">
        <v>31077.641218130018</v>
      </c>
      <c r="DR53" s="6">
        <v>31416.948044550012</v>
      </c>
      <c r="DS53" s="6">
        <v>31953.354364910003</v>
      </c>
      <c r="DT53" s="6">
        <v>32413.888631159996</v>
      </c>
      <c r="DU53" s="6">
        <v>32965.550944490009</v>
      </c>
      <c r="DV53" s="6">
        <v>33417.801980400014</v>
      </c>
      <c r="DW53" s="6">
        <v>34074.827454289989</v>
      </c>
      <c r="DX53" s="6">
        <v>34632.11179332999</v>
      </c>
    </row>
    <row r="54" spans="2:128" s="6" customFormat="1" x14ac:dyDescent="0.25">
      <c r="D54" s="6" t="s">
        <v>72</v>
      </c>
      <c r="E54" s="6" t="s">
        <v>76</v>
      </c>
      <c r="F54" s="6" t="s">
        <v>77</v>
      </c>
      <c r="G54" s="6" t="s">
        <v>78</v>
      </c>
      <c r="I54" s="17">
        <v>43.016169376000001</v>
      </c>
      <c r="J54" s="17">
        <v>43.016169376000001</v>
      </c>
      <c r="K54" s="17">
        <v>43.016169376000001</v>
      </c>
      <c r="L54" s="17">
        <v>43.016169376000001</v>
      </c>
      <c r="M54" s="17">
        <v>43.016169376000001</v>
      </c>
      <c r="N54" s="17">
        <v>43.016169376000001</v>
      </c>
      <c r="O54" s="17">
        <v>43.016169376000001</v>
      </c>
      <c r="P54" s="17">
        <v>43.016169376000001</v>
      </c>
      <c r="Q54" s="17">
        <v>43.016169376000001</v>
      </c>
      <c r="R54" s="17">
        <v>43.016169376000001</v>
      </c>
      <c r="S54" s="17">
        <v>43.016169376000001</v>
      </c>
      <c r="T54" s="17">
        <v>43.016169376000001</v>
      </c>
      <c r="U54" s="17">
        <v>43.016169376000001</v>
      </c>
      <c r="V54" s="17">
        <v>43.016169376000001</v>
      </c>
      <c r="W54" s="17">
        <v>43.016169376000001</v>
      </c>
      <c r="X54" s="17">
        <v>43.016169376000001</v>
      </c>
      <c r="Y54" s="17">
        <v>43.016169376000001</v>
      </c>
      <c r="Z54" s="17">
        <v>43.016169376000001</v>
      </c>
      <c r="AA54" s="17">
        <v>43.016169376000001</v>
      </c>
      <c r="AB54" s="17">
        <v>43.016169376000001</v>
      </c>
      <c r="AC54" s="17">
        <v>43.016169376000001</v>
      </c>
      <c r="AD54" s="17">
        <v>49.973526</v>
      </c>
      <c r="AE54" s="17">
        <v>57.841317939999989</v>
      </c>
      <c r="AF54" s="17">
        <v>70.39299354000002</v>
      </c>
      <c r="AG54" s="17">
        <v>88.575186811999998</v>
      </c>
      <c r="AH54" s="17">
        <v>103.86832408399998</v>
      </c>
      <c r="AI54" s="17">
        <v>119.43499732799998</v>
      </c>
      <c r="AJ54" s="17">
        <v>132.12060784400001</v>
      </c>
      <c r="AK54" s="17">
        <v>139.83744793200006</v>
      </c>
      <c r="AL54" s="17">
        <v>155.01938544399999</v>
      </c>
      <c r="AM54" s="17">
        <v>171.61572663999993</v>
      </c>
      <c r="AN54" s="17">
        <v>174.49792346000004</v>
      </c>
      <c r="AO54" s="17">
        <v>185.35391206999998</v>
      </c>
      <c r="AP54" s="17">
        <v>196.87377938000003</v>
      </c>
      <c r="AQ54" s="17">
        <v>205.39461421999999</v>
      </c>
      <c r="AR54" s="17">
        <v>211.00660478</v>
      </c>
      <c r="AS54" s="17">
        <v>215.28075184000005</v>
      </c>
      <c r="AT54" s="17">
        <v>226.26136570000006</v>
      </c>
      <c r="AU54" s="17">
        <v>228.90809896999997</v>
      </c>
      <c r="AV54" s="17">
        <v>227.38418584000001</v>
      </c>
      <c r="AW54" s="17">
        <v>231.80355102000001</v>
      </c>
      <c r="AX54" s="17">
        <v>238.11939969999995</v>
      </c>
      <c r="AY54" s="17">
        <v>244.60992009999998</v>
      </c>
      <c r="AZ54" s="17">
        <v>250.24263470000002</v>
      </c>
      <c r="BA54" s="17">
        <v>253.12698894040005</v>
      </c>
      <c r="BB54" s="17">
        <v>256.85030023180002</v>
      </c>
      <c r="BC54" s="17">
        <v>266.41400774900006</v>
      </c>
      <c r="BD54" s="17">
        <v>273.62370135279991</v>
      </c>
      <c r="BE54" s="17">
        <v>272.96222943399999</v>
      </c>
      <c r="BW54" s="6" t="s">
        <v>72</v>
      </c>
      <c r="BX54" s="6" t="s">
        <v>76</v>
      </c>
      <c r="BY54" s="6" t="s">
        <v>77</v>
      </c>
      <c r="BZ54" s="6" t="s">
        <v>78</v>
      </c>
      <c r="CB54" s="6">
        <v>43.016169376000001</v>
      </c>
      <c r="CC54" s="6">
        <v>43.016169376000001</v>
      </c>
      <c r="CD54" s="6">
        <v>43.016169376000001</v>
      </c>
      <c r="CE54" s="6">
        <v>43.016169376000001</v>
      </c>
      <c r="CF54" s="6">
        <v>43.016169376000001</v>
      </c>
      <c r="CG54" s="6">
        <v>43.016169376000001</v>
      </c>
      <c r="CH54" s="6">
        <v>43.016169376000001</v>
      </c>
      <c r="CI54" s="6">
        <v>43.016169376000001</v>
      </c>
      <c r="CJ54" s="6">
        <v>43.016169376000001</v>
      </c>
      <c r="CK54" s="6">
        <v>43.016169376000001</v>
      </c>
      <c r="CL54" s="6">
        <v>43.016169376000001</v>
      </c>
      <c r="CM54" s="6">
        <v>43.016169376000001</v>
      </c>
      <c r="CN54" s="6">
        <v>43.016169376000001</v>
      </c>
      <c r="CO54" s="6">
        <v>43.016169376000001</v>
      </c>
      <c r="CP54" s="6">
        <v>43.016169376000001</v>
      </c>
      <c r="CQ54" s="6">
        <v>43.016169376000001</v>
      </c>
      <c r="CR54" s="6">
        <v>43.016169376000001</v>
      </c>
      <c r="CS54" s="6">
        <v>43.016169376000001</v>
      </c>
      <c r="CT54" s="6">
        <v>43.016169376000001</v>
      </c>
      <c r="CU54" s="6">
        <v>43.016169376000001</v>
      </c>
      <c r="CV54" s="6">
        <v>43.016169376000001</v>
      </c>
      <c r="CW54" s="6">
        <v>49.973526</v>
      </c>
      <c r="CX54" s="6">
        <v>57.841317939999989</v>
      </c>
      <c r="CY54" s="6">
        <v>70.39299354000002</v>
      </c>
      <c r="CZ54" s="6">
        <v>88.575186811999998</v>
      </c>
      <c r="DA54" s="6">
        <v>103.86832408399998</v>
      </c>
      <c r="DB54" s="6">
        <v>119.43499732799998</v>
      </c>
      <c r="DC54" s="6">
        <v>132.12060784400001</v>
      </c>
      <c r="DD54" s="6">
        <v>139.83744793200006</v>
      </c>
      <c r="DE54" s="6">
        <v>155.01938544399999</v>
      </c>
      <c r="DF54" s="6">
        <v>171.61572663999993</v>
      </c>
      <c r="DG54" s="6">
        <v>174.49792346000004</v>
      </c>
      <c r="DH54" s="6">
        <v>185.35391206999998</v>
      </c>
      <c r="DI54" s="6">
        <v>196.87377938000003</v>
      </c>
      <c r="DJ54" s="6">
        <v>205.39461421999999</v>
      </c>
      <c r="DK54" s="6">
        <v>211.00660478</v>
      </c>
      <c r="DL54" s="6">
        <v>215.28075184000005</v>
      </c>
      <c r="DM54" s="6">
        <v>226.26136570000006</v>
      </c>
      <c r="DN54" s="6">
        <v>228.90809896999997</v>
      </c>
      <c r="DO54" s="6">
        <v>227.38418584000001</v>
      </c>
      <c r="DP54" s="6">
        <v>231.80355102000001</v>
      </c>
      <c r="DQ54" s="6">
        <v>238.11939969999995</v>
      </c>
      <c r="DR54" s="6">
        <v>244.60992009999998</v>
      </c>
      <c r="DS54" s="6">
        <v>250.24263470000002</v>
      </c>
      <c r="DT54" s="6">
        <v>253.12698894040005</v>
      </c>
      <c r="DU54" s="6">
        <v>256.85030023180002</v>
      </c>
      <c r="DV54" s="6">
        <v>266.41400774900006</v>
      </c>
      <c r="DW54" s="6">
        <v>273.62370135279991</v>
      </c>
      <c r="DX54" s="6">
        <v>272.96222943399999</v>
      </c>
    </row>
    <row r="55" spans="2:128" s="6" customFormat="1" x14ac:dyDescent="0.25">
      <c r="B55" s="19"/>
      <c r="D55" s="6" t="s">
        <v>79</v>
      </c>
      <c r="E55" s="6" t="s">
        <v>80</v>
      </c>
      <c r="F55" s="6" t="s">
        <v>81</v>
      </c>
      <c r="G55" s="6" t="s">
        <v>82</v>
      </c>
      <c r="I55" s="17">
        <v>104.797245</v>
      </c>
      <c r="J55" s="17">
        <v>104.3002171</v>
      </c>
      <c r="K55" s="17">
        <v>103.74784339999999</v>
      </c>
      <c r="L55" s="17">
        <v>103.09010619999999</v>
      </c>
      <c r="M55" s="17">
        <v>102.26635651000001</v>
      </c>
      <c r="N55" s="17">
        <v>101.2378001</v>
      </c>
      <c r="O55" s="17">
        <v>99.217352849999997</v>
      </c>
      <c r="P55" s="17">
        <v>97.028100999999992</v>
      </c>
      <c r="Q55" s="17">
        <v>94.695943299999996</v>
      </c>
      <c r="R55" s="17">
        <v>92.258734699999991</v>
      </c>
      <c r="S55" s="17">
        <v>89.739666510000006</v>
      </c>
      <c r="T55" s="17">
        <v>87.171495020000009</v>
      </c>
      <c r="U55" s="17">
        <v>84.522250110000002</v>
      </c>
      <c r="V55" s="17">
        <v>81.789760029999997</v>
      </c>
      <c r="W55" s="17">
        <v>78.970542600000002</v>
      </c>
      <c r="X55" s="17">
        <v>76.064069793000002</v>
      </c>
      <c r="Y55" s="17">
        <v>73.078404642999999</v>
      </c>
      <c r="Z55" s="17">
        <v>70.015498104000002</v>
      </c>
      <c r="AA55" s="17">
        <v>66.884436526000002</v>
      </c>
      <c r="AB55" s="17">
        <v>63.69263273</v>
      </c>
      <c r="AC55" s="17">
        <v>60.446109890000002</v>
      </c>
      <c r="AD55" s="17">
        <v>56.044640600000008</v>
      </c>
      <c r="AE55" s="17">
        <v>54.272166060000004</v>
      </c>
      <c r="AF55" s="17">
        <v>51.123647800000001</v>
      </c>
      <c r="AG55" s="17">
        <v>51.160549840000002</v>
      </c>
      <c r="AH55" s="17">
        <v>48.652673661199998</v>
      </c>
      <c r="AI55" s="17">
        <v>46.113348959</v>
      </c>
      <c r="AJ55" s="17">
        <v>40.465619975900005</v>
      </c>
      <c r="AK55" s="17">
        <v>34.8166838</v>
      </c>
      <c r="AL55" s="17">
        <v>29.630812473100001</v>
      </c>
      <c r="AM55" s="17">
        <v>24.389672870300004</v>
      </c>
      <c r="AN55" s="17">
        <v>19.547556375399999</v>
      </c>
      <c r="AO55" s="17">
        <v>14.666084504699999</v>
      </c>
      <c r="AP55" s="17">
        <v>10.868177708799998</v>
      </c>
      <c r="AQ55" s="17">
        <v>7.6382738589999999</v>
      </c>
      <c r="AR55" s="17">
        <v>4.6737539999999997</v>
      </c>
      <c r="AS55" s="17">
        <v>4.7269139999999998</v>
      </c>
      <c r="AT55" s="17">
        <v>4.6909710000000002</v>
      </c>
      <c r="AU55" s="17">
        <v>4.3821479999999999</v>
      </c>
      <c r="AV55" s="17">
        <v>4.3668120000000004</v>
      </c>
      <c r="AW55" s="17">
        <v>4.1983410000000001</v>
      </c>
      <c r="AX55" s="17">
        <v>4.3619219999999999</v>
      </c>
      <c r="AY55" s="17">
        <v>4.2844530000000001</v>
      </c>
      <c r="AZ55" s="17">
        <v>4.44177</v>
      </c>
      <c r="BA55" s="17">
        <v>4.222677</v>
      </c>
      <c r="BB55" s="17">
        <v>4.4477760000000002</v>
      </c>
      <c r="BC55" s="17">
        <v>3.4511190000000003</v>
      </c>
      <c r="BD55" s="17">
        <v>3.3561709999999993</v>
      </c>
      <c r="BE55" s="17">
        <v>3.3878459999999997</v>
      </c>
      <c r="BW55" s="6" t="s">
        <v>79</v>
      </c>
      <c r="BX55" s="6" t="s">
        <v>80</v>
      </c>
      <c r="BY55" s="6" t="s">
        <v>81</v>
      </c>
      <c r="BZ55" s="6" t="s">
        <v>82</v>
      </c>
      <c r="CB55" s="6">
        <v>104.797245</v>
      </c>
      <c r="CC55" s="6">
        <v>104.3002171</v>
      </c>
      <c r="CD55" s="6">
        <v>103.74784339999999</v>
      </c>
      <c r="CE55" s="6">
        <v>103.09010619999999</v>
      </c>
      <c r="CF55" s="6">
        <v>102.26635651000001</v>
      </c>
      <c r="CG55" s="6">
        <v>101.2378001</v>
      </c>
      <c r="CH55" s="6">
        <v>99.217352849999997</v>
      </c>
      <c r="CI55" s="6">
        <v>97.028100999999992</v>
      </c>
      <c r="CJ55" s="6">
        <v>94.695943299999996</v>
      </c>
      <c r="CK55" s="6">
        <v>92.258734699999991</v>
      </c>
      <c r="CL55" s="6">
        <v>89.739666510000006</v>
      </c>
      <c r="CM55" s="6">
        <v>87.171495020000009</v>
      </c>
      <c r="CN55" s="6">
        <v>84.522250110000002</v>
      </c>
      <c r="CO55" s="6">
        <v>81.789760029999997</v>
      </c>
      <c r="CP55" s="6">
        <v>78.970542600000002</v>
      </c>
      <c r="CQ55" s="6">
        <v>76.064069793000002</v>
      </c>
      <c r="CR55" s="6">
        <v>73.078404642999999</v>
      </c>
      <c r="CS55" s="6">
        <v>70.015498104000002</v>
      </c>
      <c r="CT55" s="6">
        <v>66.884436526000002</v>
      </c>
      <c r="CU55" s="6">
        <v>63.69263273</v>
      </c>
      <c r="CV55" s="6">
        <v>60.446109890000002</v>
      </c>
      <c r="CW55" s="6">
        <v>56.044640600000008</v>
      </c>
      <c r="CX55" s="6">
        <v>54.272166060000004</v>
      </c>
      <c r="CY55" s="6">
        <v>51.123647800000001</v>
      </c>
      <c r="CZ55" s="6">
        <v>51.160549840000002</v>
      </c>
      <c r="DA55" s="6">
        <v>48.652673661199998</v>
      </c>
      <c r="DB55" s="6">
        <v>46.113348959</v>
      </c>
      <c r="DC55" s="6">
        <v>40.465619975900005</v>
      </c>
      <c r="DD55" s="6">
        <v>34.8166838</v>
      </c>
      <c r="DE55" s="6">
        <v>29.630812473100001</v>
      </c>
      <c r="DF55" s="6">
        <v>24.389672870300004</v>
      </c>
      <c r="DG55" s="6">
        <v>19.547556375399999</v>
      </c>
      <c r="DH55" s="6">
        <v>14.666084504699999</v>
      </c>
      <c r="DI55" s="6">
        <v>10.868177708799998</v>
      </c>
      <c r="DJ55" s="6">
        <v>7.6382738589999999</v>
      </c>
      <c r="DK55" s="6">
        <v>4.6737539999999997</v>
      </c>
      <c r="DL55" s="6">
        <v>4.7269139999999998</v>
      </c>
      <c r="DM55" s="6">
        <v>4.6909710000000002</v>
      </c>
      <c r="DN55" s="6">
        <v>4.3821479999999999</v>
      </c>
      <c r="DO55" s="6">
        <v>4.3668120000000004</v>
      </c>
      <c r="DP55" s="6">
        <v>4.1983410000000001</v>
      </c>
      <c r="DQ55" s="6">
        <v>4.3619219999999999</v>
      </c>
      <c r="DR55" s="6">
        <v>4.2844530000000001</v>
      </c>
      <c r="DS55" s="6">
        <v>4.44177</v>
      </c>
      <c r="DT55" s="6">
        <v>4.222677</v>
      </c>
      <c r="DU55" s="6">
        <v>4.4477760000000002</v>
      </c>
      <c r="DV55" s="6">
        <v>3.4511190000000003</v>
      </c>
      <c r="DW55" s="6">
        <v>3.3561709999999993</v>
      </c>
      <c r="DX55" s="6">
        <v>3.3878459999999997</v>
      </c>
    </row>
    <row r="56" spans="2:128" s="6" customFormat="1" x14ac:dyDescent="0.25">
      <c r="D56" s="6" t="s">
        <v>79</v>
      </c>
      <c r="F56" s="6" t="s">
        <v>81</v>
      </c>
      <c r="G56" s="6" t="s">
        <v>82</v>
      </c>
      <c r="I56" s="17">
        <v>1225.2024282751202</v>
      </c>
      <c r="J56" s="17">
        <v>1212.6328048825596</v>
      </c>
      <c r="K56" s="17">
        <v>1204.9010651829997</v>
      </c>
      <c r="L56" s="17">
        <v>1193.3053698760402</v>
      </c>
      <c r="M56" s="17">
        <v>1181.9180957898404</v>
      </c>
      <c r="N56" s="17">
        <v>1170.6409320689602</v>
      </c>
      <c r="O56" s="17">
        <v>1178.0876477114005</v>
      </c>
      <c r="P56" s="17">
        <v>1185.4835326511604</v>
      </c>
      <c r="Q56" s="17">
        <v>1192.9571390996007</v>
      </c>
      <c r="R56" s="17">
        <v>1200.5610323707592</v>
      </c>
      <c r="S56" s="17">
        <v>1208.2349515386809</v>
      </c>
      <c r="T56" s="17">
        <v>1195.9552358603996</v>
      </c>
      <c r="U56" s="17">
        <v>1208.9777279066</v>
      </c>
      <c r="V56" s="17">
        <v>1180.8007571899216</v>
      </c>
      <c r="W56" s="17">
        <v>1169.0384898338805</v>
      </c>
      <c r="X56" s="17">
        <v>1108.2581127598007</v>
      </c>
      <c r="Y56" s="17">
        <v>1112.2938495120397</v>
      </c>
      <c r="Z56" s="17">
        <v>1099.8120863066397</v>
      </c>
      <c r="AA56" s="17">
        <v>1105.3089828983198</v>
      </c>
      <c r="AB56" s="17">
        <v>1097.6684180695991</v>
      </c>
      <c r="AC56" s="17">
        <v>1147.481509605801</v>
      </c>
      <c r="AD56" s="17">
        <v>1241.1659381406796</v>
      </c>
      <c r="AE56" s="17">
        <v>1239.5749853482796</v>
      </c>
      <c r="AF56" s="17">
        <v>1247.76350686508</v>
      </c>
      <c r="AG56" s="17">
        <v>1181.7293989926995</v>
      </c>
      <c r="AH56" s="17">
        <v>1085.7399791988003</v>
      </c>
      <c r="AI56" s="17">
        <v>1083.1842915586001</v>
      </c>
      <c r="AJ56" s="17">
        <v>1097.3409943406994</v>
      </c>
      <c r="AK56" s="17">
        <v>1091.8294301615997</v>
      </c>
      <c r="AL56" s="17">
        <v>1097.3671987708999</v>
      </c>
      <c r="AM56" s="17">
        <v>1110.1433735169999</v>
      </c>
      <c r="AN56" s="17">
        <v>1127.9043433668996</v>
      </c>
      <c r="AO56" s="17">
        <v>1110.8472067234991</v>
      </c>
      <c r="AP56" s="17">
        <v>1074.0172049577991</v>
      </c>
      <c r="AQ56" s="17">
        <v>1081.9447229782602</v>
      </c>
      <c r="AR56" s="17">
        <v>1130.5221328692</v>
      </c>
      <c r="AS56" s="17">
        <v>1257.0887154311997</v>
      </c>
      <c r="AT56" s="17">
        <v>1240.7906402524</v>
      </c>
      <c r="AU56" s="17">
        <v>1243.423866151599</v>
      </c>
      <c r="AV56" s="17">
        <v>1267.9237529552001</v>
      </c>
      <c r="AW56" s="17">
        <v>1316.8314123844</v>
      </c>
      <c r="AX56" s="17">
        <v>1351.3990331616005</v>
      </c>
      <c r="AY56" s="17">
        <v>1381.090468497204</v>
      </c>
      <c r="AZ56" s="17">
        <v>1420.4585148872636</v>
      </c>
      <c r="BA56" s="17">
        <v>1417.7533577199324</v>
      </c>
      <c r="BB56" s="17">
        <v>1450.9704239416994</v>
      </c>
      <c r="BC56" s="17">
        <v>1469.9863873034803</v>
      </c>
      <c r="BD56" s="17">
        <v>1488.8350560561603</v>
      </c>
      <c r="BE56" s="17">
        <v>1507.83560107164</v>
      </c>
      <c r="BW56" s="6" t="s">
        <v>79</v>
      </c>
      <c r="BY56" s="6" t="s">
        <v>81</v>
      </c>
      <c r="BZ56" s="6" t="s">
        <v>82</v>
      </c>
      <c r="CB56" s="6">
        <v>1225.2024282751202</v>
      </c>
      <c r="CC56" s="6">
        <v>1212.6328048825596</v>
      </c>
      <c r="CD56" s="6">
        <v>1204.9010651829997</v>
      </c>
      <c r="CE56" s="6">
        <v>1193.3053698760402</v>
      </c>
      <c r="CF56" s="6">
        <v>1181.9180957898404</v>
      </c>
      <c r="CG56" s="6">
        <v>1170.6409320689602</v>
      </c>
      <c r="CH56" s="6">
        <v>1178.0876477114005</v>
      </c>
      <c r="CI56" s="6">
        <v>1185.4835326511604</v>
      </c>
      <c r="CJ56" s="6">
        <v>1192.9571390996007</v>
      </c>
      <c r="CK56" s="6">
        <v>1200.5610323707592</v>
      </c>
      <c r="CL56" s="6">
        <v>1208.2349515386809</v>
      </c>
      <c r="CM56" s="6">
        <v>1195.9552358603996</v>
      </c>
      <c r="CN56" s="6">
        <v>1208.9777279066</v>
      </c>
      <c r="CO56" s="6">
        <v>1180.8007571899216</v>
      </c>
      <c r="CP56" s="6">
        <v>1169.0384898338805</v>
      </c>
      <c r="CQ56" s="6">
        <v>1108.2581127598007</v>
      </c>
      <c r="CR56" s="6">
        <v>1112.2938495120397</v>
      </c>
      <c r="CS56" s="6">
        <v>1099.8120863066397</v>
      </c>
      <c r="CT56" s="6">
        <v>1105.3089828983198</v>
      </c>
      <c r="CU56" s="6">
        <v>1097.6684180695991</v>
      </c>
      <c r="CV56" s="6">
        <v>1147.481509605801</v>
      </c>
      <c r="CW56" s="6">
        <v>1241.1659381406796</v>
      </c>
      <c r="CX56" s="6">
        <v>1239.5749853482796</v>
      </c>
      <c r="CY56" s="6">
        <v>1247.76350686508</v>
      </c>
      <c r="CZ56" s="6">
        <v>1181.7293989926995</v>
      </c>
      <c r="DA56" s="6">
        <v>1085.7399791988003</v>
      </c>
      <c r="DB56" s="6">
        <v>1083.1842915586001</v>
      </c>
      <c r="DC56" s="6">
        <v>1097.3409943406994</v>
      </c>
      <c r="DD56" s="6">
        <v>1091.8294301615997</v>
      </c>
      <c r="DE56" s="6">
        <v>1097.3671987708999</v>
      </c>
      <c r="DF56" s="6">
        <v>1110.1433735169999</v>
      </c>
      <c r="DG56" s="6">
        <v>1127.9043433668996</v>
      </c>
      <c r="DH56" s="6">
        <v>1110.8472067234991</v>
      </c>
      <c r="DI56" s="6">
        <v>1074.0172049577991</v>
      </c>
      <c r="DJ56" s="6">
        <v>1081.9447229782602</v>
      </c>
      <c r="DK56" s="6">
        <v>1130.5221328692</v>
      </c>
      <c r="DL56" s="6">
        <v>1257.0887154311997</v>
      </c>
      <c r="DM56" s="6">
        <v>1240.7906402524</v>
      </c>
      <c r="DN56" s="6">
        <v>1243.423866151599</v>
      </c>
      <c r="DO56" s="6">
        <v>1267.9237529552001</v>
      </c>
      <c r="DP56" s="6">
        <v>1316.8314123844</v>
      </c>
      <c r="DQ56" s="6">
        <v>1351.3990331616005</v>
      </c>
      <c r="DR56" s="6">
        <v>1381.090468497204</v>
      </c>
      <c r="DS56" s="6">
        <v>1420.4585148872636</v>
      </c>
      <c r="DT56" s="6">
        <v>1417.7533577199324</v>
      </c>
      <c r="DU56" s="6">
        <v>1450.9704239416994</v>
      </c>
      <c r="DV56" s="6">
        <v>1469.9863873034803</v>
      </c>
      <c r="DW56" s="6">
        <v>1488.8350560561603</v>
      </c>
      <c r="DX56" s="6">
        <v>1507.83560107164</v>
      </c>
    </row>
    <row r="57" spans="2:128" s="6" customFormat="1" x14ac:dyDescent="0.25">
      <c r="B57" s="19"/>
      <c r="D57" s="6" t="s">
        <v>83</v>
      </c>
      <c r="E57" s="6" t="s">
        <v>84</v>
      </c>
      <c r="F57" s="6" t="s">
        <v>85</v>
      </c>
      <c r="G57" s="19" t="s">
        <v>86</v>
      </c>
      <c r="H57" s="19"/>
      <c r="I57" s="17">
        <v>17373.128771518477</v>
      </c>
      <c r="J57" s="17">
        <v>17697.077170459277</v>
      </c>
      <c r="K57" s="17">
        <v>18161.563862152278</v>
      </c>
      <c r="L57" s="17">
        <v>18670.210670498069</v>
      </c>
      <c r="M57" s="17">
        <v>19103.765766639688</v>
      </c>
      <c r="N57" s="17">
        <v>19242.197967379598</v>
      </c>
      <c r="O57" s="17">
        <v>19816.343403008283</v>
      </c>
      <c r="P57" s="17">
        <v>20250.96088357404</v>
      </c>
      <c r="Q57" s="17">
        <v>20712.487617039507</v>
      </c>
      <c r="R57" s="17">
        <v>21187.57374509583</v>
      </c>
      <c r="S57" s="17">
        <v>21661.752258150271</v>
      </c>
      <c r="T57" s="17">
        <v>22050.727351934507</v>
      </c>
      <c r="U57" s="17">
        <v>22471.76986443299</v>
      </c>
      <c r="V57" s="17">
        <v>23039.457473078248</v>
      </c>
      <c r="W57" s="17">
        <v>23676.885016610719</v>
      </c>
      <c r="X57" s="17">
        <v>24276.192542727913</v>
      </c>
      <c r="Y57" s="17">
        <v>24795.245799592358</v>
      </c>
      <c r="Z57" s="17">
        <v>25434.38191986713</v>
      </c>
      <c r="AA57" s="17">
        <v>26035.350531052118</v>
      </c>
      <c r="AB57" s="17">
        <v>26642.84838678555</v>
      </c>
      <c r="AC57" s="17">
        <v>27024.401572285486</v>
      </c>
      <c r="AD57" s="17">
        <v>27289.378676935095</v>
      </c>
      <c r="AE57" s="17">
        <v>27562.843697773573</v>
      </c>
      <c r="AF57" s="17">
        <v>27880.797950138185</v>
      </c>
      <c r="AG57" s="17">
        <v>28396.660000059692</v>
      </c>
      <c r="AH57" s="17">
        <v>29007.022809118618</v>
      </c>
      <c r="AI57" s="17">
        <v>29296.748228622957</v>
      </c>
      <c r="AJ57" s="17">
        <v>29927.121605135886</v>
      </c>
      <c r="AK57" s="17">
        <v>30428.921157977366</v>
      </c>
      <c r="AL57" s="17">
        <v>30970.385063935522</v>
      </c>
      <c r="AM57" s="17">
        <v>31766.849203765669</v>
      </c>
      <c r="AN57" s="17">
        <v>32221.830727134264</v>
      </c>
      <c r="AO57" s="17">
        <v>32904.067842277509</v>
      </c>
      <c r="AP57" s="17">
        <v>33580.433132348095</v>
      </c>
      <c r="AQ57" s="17">
        <v>34412.143440591164</v>
      </c>
      <c r="AR57" s="17">
        <v>35033.626896034897</v>
      </c>
      <c r="AS57" s="17">
        <v>35816.461596587091</v>
      </c>
      <c r="AT57" s="17">
        <v>36848.258477767165</v>
      </c>
      <c r="AU57" s="17">
        <v>37543.736579210017</v>
      </c>
      <c r="AV57" s="17">
        <v>37700.586219933415</v>
      </c>
      <c r="AW57" s="17">
        <v>38403.395204443448</v>
      </c>
      <c r="AX57" s="17">
        <v>39213.008899212204</v>
      </c>
      <c r="AY57" s="17">
        <v>39786.751670148769</v>
      </c>
      <c r="AZ57" s="17">
        <v>40553.01142018973</v>
      </c>
      <c r="BA57" s="17">
        <v>41393.61484494865</v>
      </c>
      <c r="BB57" s="17">
        <v>42163.58267169309</v>
      </c>
      <c r="BC57" s="17">
        <v>42852.521829733872</v>
      </c>
      <c r="BD57" s="17">
        <v>43618.373269165859</v>
      </c>
      <c r="BE57" s="17">
        <v>44433.511388165207</v>
      </c>
      <c r="BW57" s="6" t="s">
        <v>83</v>
      </c>
      <c r="BX57" s="6" t="s">
        <v>84</v>
      </c>
      <c r="BY57" s="6" t="s">
        <v>85</v>
      </c>
      <c r="BZ57" s="6" t="s">
        <v>86</v>
      </c>
      <c r="CB57" s="6">
        <v>17373.128771518477</v>
      </c>
      <c r="CC57" s="6">
        <v>17697.077170459277</v>
      </c>
      <c r="CD57" s="6">
        <v>18161.563862152278</v>
      </c>
      <c r="CE57" s="6">
        <v>18670.210670498069</v>
      </c>
      <c r="CF57" s="6">
        <v>19103.765766639688</v>
      </c>
      <c r="CG57" s="6">
        <v>19242.197967379598</v>
      </c>
      <c r="CH57" s="6">
        <v>19816.343403008283</v>
      </c>
      <c r="CI57" s="6">
        <v>20250.96088357404</v>
      </c>
      <c r="CJ57" s="6">
        <v>20712.487617039507</v>
      </c>
      <c r="CK57" s="6">
        <v>21187.57374509583</v>
      </c>
      <c r="CL57" s="6">
        <v>21661.752258150271</v>
      </c>
      <c r="CM57" s="6">
        <v>22050.727351934507</v>
      </c>
      <c r="CN57" s="6">
        <v>22471.76986443299</v>
      </c>
      <c r="CO57" s="6">
        <v>23039.457473078248</v>
      </c>
      <c r="CP57" s="6">
        <v>23676.885016610719</v>
      </c>
      <c r="CQ57" s="6">
        <v>24276.192542727913</v>
      </c>
      <c r="CR57" s="6">
        <v>24795.245799592358</v>
      </c>
      <c r="CS57" s="6">
        <v>25434.38191986713</v>
      </c>
      <c r="CT57" s="6">
        <v>26035.350531052118</v>
      </c>
      <c r="CU57" s="6">
        <v>26642.84838678555</v>
      </c>
      <c r="CV57" s="6">
        <v>27024.401572285486</v>
      </c>
      <c r="CW57" s="6">
        <v>27289.378676935095</v>
      </c>
      <c r="CX57" s="6">
        <v>27562.843697773573</v>
      </c>
      <c r="CY57" s="6">
        <v>27880.797950138185</v>
      </c>
      <c r="CZ57" s="6">
        <v>28396.660000059692</v>
      </c>
      <c r="DA57" s="6">
        <v>29007.022809118618</v>
      </c>
      <c r="DB57" s="6">
        <v>29296.748228622957</v>
      </c>
      <c r="DC57" s="6">
        <v>29927.121605135886</v>
      </c>
      <c r="DD57" s="6">
        <v>30428.921157977366</v>
      </c>
      <c r="DE57" s="6">
        <v>30970.385063935522</v>
      </c>
      <c r="DF57" s="6">
        <v>31766.849203765669</v>
      </c>
      <c r="DG57" s="6">
        <v>32221.830727134264</v>
      </c>
      <c r="DH57" s="6">
        <v>32904.067842277509</v>
      </c>
      <c r="DI57" s="6">
        <v>33580.433132348095</v>
      </c>
      <c r="DJ57" s="6">
        <v>34412.143440591164</v>
      </c>
      <c r="DK57" s="6">
        <v>35033.626896034897</v>
      </c>
      <c r="DL57" s="6">
        <v>35816.461596587091</v>
      </c>
      <c r="DM57" s="6">
        <v>36848.258477767165</v>
      </c>
      <c r="DN57" s="6">
        <v>37543.736579210017</v>
      </c>
      <c r="DO57" s="6">
        <v>37700.586219933415</v>
      </c>
      <c r="DP57" s="6">
        <v>38403.395204443448</v>
      </c>
      <c r="DQ57" s="6">
        <v>39213.008899212204</v>
      </c>
      <c r="DR57" s="6">
        <v>39786.751670148769</v>
      </c>
      <c r="DS57" s="6">
        <v>40553.01142018973</v>
      </c>
      <c r="DT57" s="6">
        <v>41393.61484494865</v>
      </c>
      <c r="DU57" s="6">
        <v>42163.58267169309</v>
      </c>
      <c r="DV57" s="6">
        <v>42852.521829733872</v>
      </c>
      <c r="DW57" s="6">
        <v>43618.373269165859</v>
      </c>
      <c r="DX57" s="6">
        <v>44433.511388165207</v>
      </c>
    </row>
    <row r="58" spans="2:128" s="6" customFormat="1" x14ac:dyDescent="0.25">
      <c r="D58" s="6" t="s">
        <v>87</v>
      </c>
      <c r="E58" s="6" t="s">
        <v>88</v>
      </c>
      <c r="F58" s="6" t="s">
        <v>89</v>
      </c>
      <c r="G58" s="6" t="s">
        <v>87</v>
      </c>
      <c r="I58" s="17">
        <v>145.02000000000001</v>
      </c>
      <c r="J58" s="17">
        <v>145.38</v>
      </c>
      <c r="K58" s="17">
        <v>145.73999999999998</v>
      </c>
      <c r="L58" s="17">
        <v>146.1</v>
      </c>
      <c r="M58" s="17">
        <v>146.46</v>
      </c>
      <c r="N58" s="17">
        <v>146.82</v>
      </c>
      <c r="O58" s="17">
        <v>147.17999999999998</v>
      </c>
      <c r="P58" s="17">
        <v>147.54</v>
      </c>
      <c r="Q58" s="17">
        <v>147.9</v>
      </c>
      <c r="R58" s="17">
        <v>148.26</v>
      </c>
      <c r="S58" s="17">
        <v>148.62</v>
      </c>
      <c r="T58" s="17">
        <v>148.97999999999999</v>
      </c>
      <c r="U58" s="17">
        <v>149.34</v>
      </c>
      <c r="V58" s="17">
        <v>150.6</v>
      </c>
      <c r="W58" s="17">
        <v>150.6</v>
      </c>
      <c r="X58" s="17">
        <v>150.6</v>
      </c>
      <c r="Y58" s="17">
        <v>150.6</v>
      </c>
      <c r="Z58" s="17">
        <v>150.6</v>
      </c>
      <c r="AA58" s="17">
        <v>150.6</v>
      </c>
      <c r="AB58" s="17">
        <v>150.6</v>
      </c>
      <c r="AC58" s="17">
        <v>150.6</v>
      </c>
      <c r="AD58" s="17">
        <v>169.47479999999999</v>
      </c>
      <c r="AE58" s="17">
        <v>150.6</v>
      </c>
      <c r="AF58" s="17">
        <v>150.6</v>
      </c>
      <c r="AG58" s="17">
        <v>150.6</v>
      </c>
      <c r="AH58" s="17">
        <v>150.6</v>
      </c>
      <c r="AI58" s="17">
        <v>150.6</v>
      </c>
      <c r="AJ58" s="17">
        <v>150.6</v>
      </c>
      <c r="AK58" s="17">
        <v>150.6</v>
      </c>
      <c r="AL58" s="17">
        <v>150.6</v>
      </c>
      <c r="AM58" s="17">
        <v>150.6</v>
      </c>
      <c r="AN58" s="17">
        <v>150.6</v>
      </c>
      <c r="AO58" s="17">
        <v>150.6</v>
      </c>
      <c r="AP58" s="17">
        <v>150.6</v>
      </c>
      <c r="AQ58" s="17">
        <v>150.6</v>
      </c>
      <c r="AR58" s="17">
        <v>150.6</v>
      </c>
      <c r="AS58" s="17">
        <v>150.6</v>
      </c>
      <c r="AT58" s="17">
        <v>150.6</v>
      </c>
      <c r="AU58" s="17">
        <v>150.6</v>
      </c>
      <c r="AV58" s="17">
        <v>150.6</v>
      </c>
      <c r="AW58" s="17">
        <v>150.6</v>
      </c>
      <c r="AX58" s="17">
        <v>150.6</v>
      </c>
      <c r="AY58" s="17">
        <v>150.6</v>
      </c>
      <c r="AZ58" s="17">
        <v>150.6</v>
      </c>
      <c r="BA58" s="17">
        <v>150.6</v>
      </c>
      <c r="BB58" s="17">
        <v>150.6</v>
      </c>
      <c r="BC58" s="17">
        <v>150.6</v>
      </c>
      <c r="BD58" s="17">
        <v>150.6</v>
      </c>
      <c r="BE58" s="17">
        <v>150.6</v>
      </c>
      <c r="BW58" s="6" t="s">
        <v>87</v>
      </c>
      <c r="BX58" s="6" t="s">
        <v>88</v>
      </c>
      <c r="BY58" s="6" t="s">
        <v>89</v>
      </c>
      <c r="BZ58" s="6" t="s">
        <v>87</v>
      </c>
      <c r="CB58" s="6">
        <v>145.02000000000001</v>
      </c>
      <c r="CC58" s="6">
        <v>145.38</v>
      </c>
      <c r="CD58" s="6">
        <v>145.73999999999998</v>
      </c>
      <c r="CE58" s="6">
        <v>146.1</v>
      </c>
      <c r="CF58" s="6">
        <v>146.46</v>
      </c>
      <c r="CG58" s="6">
        <v>146.82</v>
      </c>
      <c r="CH58" s="6">
        <v>147.17999999999998</v>
      </c>
      <c r="CI58" s="6">
        <v>147.54</v>
      </c>
      <c r="CJ58" s="6">
        <v>147.9</v>
      </c>
      <c r="CK58" s="6">
        <v>148.26</v>
      </c>
      <c r="CL58" s="6">
        <v>148.62</v>
      </c>
      <c r="CM58" s="6">
        <v>148.97999999999999</v>
      </c>
      <c r="CN58" s="6">
        <v>149.34</v>
      </c>
      <c r="CO58" s="6">
        <v>150.6</v>
      </c>
      <c r="CP58" s="6">
        <v>150.6</v>
      </c>
      <c r="CQ58" s="6">
        <v>150.6</v>
      </c>
      <c r="CR58" s="6">
        <v>150.6</v>
      </c>
      <c r="CS58" s="6">
        <v>150.6</v>
      </c>
      <c r="CT58" s="6">
        <v>150.6</v>
      </c>
      <c r="CU58" s="6">
        <v>150.6</v>
      </c>
      <c r="CV58" s="6">
        <v>150.6</v>
      </c>
      <c r="CW58" s="6">
        <v>169.47479999999999</v>
      </c>
      <c r="CX58" s="6">
        <v>150.6</v>
      </c>
      <c r="CY58" s="6">
        <v>150.6</v>
      </c>
      <c r="CZ58" s="6">
        <v>150.6</v>
      </c>
      <c r="DA58" s="6">
        <v>150.6</v>
      </c>
      <c r="DB58" s="6">
        <v>150.6</v>
      </c>
      <c r="DC58" s="6">
        <v>150.6</v>
      </c>
      <c r="DD58" s="6">
        <v>150.6</v>
      </c>
      <c r="DE58" s="6">
        <v>150.6</v>
      </c>
      <c r="DF58" s="6">
        <v>150.6</v>
      </c>
      <c r="DG58" s="6">
        <v>150.6</v>
      </c>
      <c r="DH58" s="6">
        <v>150.6</v>
      </c>
      <c r="DI58" s="6">
        <v>150.6</v>
      </c>
      <c r="DJ58" s="6">
        <v>150.6</v>
      </c>
      <c r="DK58" s="6">
        <v>150.6</v>
      </c>
      <c r="DL58" s="6">
        <v>150.6</v>
      </c>
      <c r="DM58" s="6">
        <v>150.6</v>
      </c>
      <c r="DN58" s="6">
        <v>150.6</v>
      </c>
      <c r="DO58" s="6">
        <v>150.6</v>
      </c>
      <c r="DP58" s="6">
        <v>150.6</v>
      </c>
      <c r="DQ58" s="6">
        <v>150.6</v>
      </c>
      <c r="DR58" s="6">
        <v>150.6</v>
      </c>
      <c r="DS58" s="6">
        <v>150.6</v>
      </c>
      <c r="DT58" s="6">
        <v>150.6</v>
      </c>
      <c r="DU58" s="6">
        <v>150.6</v>
      </c>
      <c r="DV58" s="6">
        <v>150.6</v>
      </c>
      <c r="DW58" s="6">
        <v>150.6</v>
      </c>
      <c r="DX58" s="6">
        <v>150.6</v>
      </c>
    </row>
    <row r="59" spans="2:128" s="6" customFormat="1" x14ac:dyDescent="0.25">
      <c r="I59" s="17"/>
      <c r="J59" s="17"/>
      <c r="K59" s="17"/>
      <c r="L59" s="20"/>
      <c r="M59" s="21"/>
      <c r="N59" s="21"/>
      <c r="O59" s="21"/>
      <c r="P59" s="21"/>
      <c r="Q59" s="21"/>
      <c r="R59" s="21"/>
      <c r="S59" s="21"/>
      <c r="T59" s="22"/>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row>
    <row r="60" spans="2:128" s="6" customFormat="1" x14ac:dyDescent="0.25">
      <c r="I60" s="17"/>
      <c r="J60" s="17"/>
      <c r="K60" s="17"/>
      <c r="L60" s="23"/>
      <c r="M60" s="11"/>
      <c r="N60" s="11"/>
      <c r="O60" s="11"/>
      <c r="P60" s="11"/>
      <c r="Q60" s="11"/>
      <c r="R60" s="11"/>
      <c r="S60" s="11"/>
      <c r="T60" s="24"/>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row>
    <row r="61" spans="2:128" s="6" customFormat="1" x14ac:dyDescent="0.25">
      <c r="I61" s="17"/>
      <c r="J61" s="17"/>
      <c r="K61" s="17"/>
      <c r="L61" s="23"/>
      <c r="M61" s="25" t="s">
        <v>90</v>
      </c>
      <c r="N61" s="25"/>
      <c r="O61" s="25"/>
      <c r="P61" s="25"/>
      <c r="Q61" s="25"/>
      <c r="R61" s="25"/>
      <c r="S61" s="25"/>
      <c r="T61" s="24"/>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CF61" s="6" t="s">
        <v>90</v>
      </c>
    </row>
    <row r="62" spans="2:128" s="6" customFormat="1" x14ac:dyDescent="0.25">
      <c r="I62" s="17"/>
      <c r="J62" s="17"/>
      <c r="K62" s="17"/>
      <c r="L62" s="23"/>
      <c r="M62" s="25"/>
      <c r="N62" s="25"/>
      <c r="O62" s="25"/>
      <c r="P62" s="25"/>
      <c r="Q62" s="25"/>
      <c r="R62" s="25"/>
      <c r="S62" s="25"/>
      <c r="T62" s="24"/>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row>
    <row r="63" spans="2:128" s="6" customFormat="1" x14ac:dyDescent="0.25">
      <c r="I63" s="17"/>
      <c r="J63" s="17"/>
      <c r="K63" s="17"/>
      <c r="L63" s="26"/>
      <c r="M63" s="27"/>
      <c r="N63" s="27"/>
      <c r="O63" s="27"/>
      <c r="P63" s="27"/>
      <c r="Q63" s="27"/>
      <c r="R63" s="27"/>
      <c r="S63" s="27"/>
      <c r="T63" s="28"/>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row>
    <row r="64" spans="2:128" s="6" customFormat="1" x14ac:dyDescent="0.25">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row>
    <row r="65" spans="1:137" s="6" customFormat="1" x14ac:dyDescent="0.25">
      <c r="A65" s="29" t="s">
        <v>91</v>
      </c>
      <c r="B65" s="29" t="s">
        <v>92</v>
      </c>
      <c r="C65" s="29" t="s">
        <v>93</v>
      </c>
      <c r="D65" s="29" t="s">
        <v>94</v>
      </c>
      <c r="E65" s="29" t="s">
        <v>95</v>
      </c>
      <c r="F65" s="29" t="s">
        <v>96</v>
      </c>
      <c r="G65" s="2"/>
      <c r="BT65" s="6" t="s">
        <v>91</v>
      </c>
      <c r="BU65" s="6" t="s">
        <v>92</v>
      </c>
      <c r="BV65" s="6" t="s">
        <v>93</v>
      </c>
      <c r="BW65" s="6" t="s">
        <v>94</v>
      </c>
      <c r="BX65" s="6" t="s">
        <v>95</v>
      </c>
      <c r="BY65" s="6" t="s">
        <v>96</v>
      </c>
    </row>
    <row r="66" spans="1:137" s="6" customFormat="1" x14ac:dyDescent="0.25">
      <c r="A66" s="29">
        <v>-63</v>
      </c>
      <c r="B66" s="29">
        <f t="shared" ref="B66:B74" si="3">1000*((1+C66/1000)*(1+A66/1000)*(1+E66/1000)-1)</f>
        <v>-362.65060040331201</v>
      </c>
      <c r="C66" s="29">
        <v>-320</v>
      </c>
      <c r="D66" s="29">
        <f t="shared" ref="D66:D74" si="4">1000*((1+C66/1000)^2*(1+F66/1000)-1)</f>
        <v>-556.23008643873095</v>
      </c>
      <c r="E66" s="30">
        <f>D132</f>
        <v>0.29725594307251085</v>
      </c>
      <c r="F66" s="29">
        <f>A89</f>
        <v>-40.289979322514924</v>
      </c>
      <c r="G66" s="31" t="s">
        <v>69</v>
      </c>
      <c r="I66" s="17">
        <f t="shared" ref="I66:BE66" si="5">I52</f>
        <v>47512.733568974021</v>
      </c>
      <c r="J66" s="17">
        <f t="shared" si="5"/>
        <v>48172.124521373</v>
      </c>
      <c r="K66" s="17">
        <f t="shared" si="5"/>
        <v>47188.909341247003</v>
      </c>
      <c r="L66" s="17">
        <f t="shared" si="5"/>
        <v>47682.927099480003</v>
      </c>
      <c r="M66" s="17">
        <f t="shared" si="5"/>
        <v>47562.350427620004</v>
      </c>
      <c r="N66" s="17">
        <f t="shared" si="5"/>
        <v>48048.553785990014</v>
      </c>
      <c r="O66" s="17">
        <f t="shared" si="5"/>
        <v>47588.479091150017</v>
      </c>
      <c r="P66" s="17">
        <f t="shared" si="5"/>
        <v>47126.819831480003</v>
      </c>
      <c r="Q66" s="17">
        <f t="shared" si="5"/>
        <v>46171.994287200003</v>
      </c>
      <c r="R66" s="17">
        <f t="shared" si="5"/>
        <v>44893.341263148024</v>
      </c>
      <c r="S66" s="17">
        <f t="shared" si="5"/>
        <v>44895.131020000008</v>
      </c>
      <c r="T66" s="17">
        <f t="shared" si="5"/>
        <v>44232.438338551998</v>
      </c>
      <c r="U66" s="17">
        <f t="shared" si="5"/>
        <v>42937.380649284001</v>
      </c>
      <c r="V66" s="17">
        <f t="shared" si="5"/>
        <v>42361.225727945006</v>
      </c>
      <c r="W66" s="17">
        <f t="shared" si="5"/>
        <v>42235.162424907001</v>
      </c>
      <c r="X66" s="17">
        <f t="shared" si="5"/>
        <v>41234.313493503003</v>
      </c>
      <c r="Y66" s="17">
        <f t="shared" si="5"/>
        <v>40738.381887188989</v>
      </c>
      <c r="Z66" s="17">
        <f t="shared" si="5"/>
        <v>39522.485128067994</v>
      </c>
      <c r="AA66" s="17">
        <f t="shared" si="5"/>
        <v>39724.438058975196</v>
      </c>
      <c r="AB66" s="17">
        <f t="shared" si="5"/>
        <v>39905.793598016702</v>
      </c>
      <c r="AC66" s="17">
        <f t="shared" si="5"/>
        <v>39086.899199737498</v>
      </c>
      <c r="AD66" s="17">
        <f t="shared" si="5"/>
        <v>38211.980595077701</v>
      </c>
      <c r="AE66" s="17">
        <f t="shared" si="5"/>
        <v>37666.347827403602</v>
      </c>
      <c r="AF66" s="17">
        <f t="shared" si="5"/>
        <v>36456.243186095991</v>
      </c>
      <c r="AG66" s="17">
        <f t="shared" si="5"/>
        <v>35983.384667744991</v>
      </c>
      <c r="AH66" s="17">
        <f t="shared" si="5"/>
        <v>35999.630282962993</v>
      </c>
      <c r="AI66" s="17">
        <f t="shared" si="5"/>
        <v>35768.631187415005</v>
      </c>
      <c r="AJ66" s="17">
        <f t="shared" si="5"/>
        <v>35428.503464149995</v>
      </c>
      <c r="AK66" s="17">
        <f t="shared" si="5"/>
        <v>34551.2433908569</v>
      </c>
      <c r="AL66" s="17">
        <f t="shared" si="5"/>
        <v>34969.504621045111</v>
      </c>
      <c r="AM66" s="17">
        <f t="shared" si="5"/>
        <v>33493.288699453296</v>
      </c>
      <c r="AN66" s="17">
        <f t="shared" si="5"/>
        <v>33050.6901185022</v>
      </c>
      <c r="AO66" s="17">
        <f t="shared" si="5"/>
        <v>32712.946648741003</v>
      </c>
      <c r="AP66" s="17">
        <f t="shared" si="5"/>
        <v>32501.780017674002</v>
      </c>
      <c r="AQ66" s="17">
        <f t="shared" si="5"/>
        <v>33659.416065358302</v>
      </c>
      <c r="AR66" s="17">
        <f t="shared" si="5"/>
        <v>34675.475423370895</v>
      </c>
      <c r="AS66" s="17">
        <f t="shared" si="5"/>
        <v>35051.923351240897</v>
      </c>
      <c r="AT66" s="17">
        <f t="shared" si="5"/>
        <v>35292.213971978003</v>
      </c>
      <c r="AU66" s="17">
        <f t="shared" si="5"/>
        <v>36455.826534351982</v>
      </c>
      <c r="AV66" s="17">
        <f t="shared" si="5"/>
        <v>36528.822074919008</v>
      </c>
      <c r="AW66" s="17">
        <f t="shared" si="5"/>
        <v>37087.262187797001</v>
      </c>
      <c r="AX66" s="17">
        <f t="shared" si="5"/>
        <v>37243.926676308998</v>
      </c>
      <c r="AY66" s="17">
        <f t="shared" si="5"/>
        <v>37269.579617325995</v>
      </c>
      <c r="AZ66" s="17">
        <f t="shared" si="5"/>
        <v>37700.878940155999</v>
      </c>
      <c r="BA66" s="17">
        <f t="shared" si="5"/>
        <v>37428.278607649409</v>
      </c>
      <c r="BB66" s="17">
        <f t="shared" si="5"/>
        <v>37248.641005475598</v>
      </c>
      <c r="BC66" s="17">
        <f t="shared" si="5"/>
        <v>37293.787726612696</v>
      </c>
      <c r="BD66" s="17">
        <f t="shared" si="5"/>
        <v>37922.328900352899</v>
      </c>
      <c r="BE66" s="17">
        <f t="shared" si="5"/>
        <v>37903.860974869996</v>
      </c>
      <c r="BT66" s="6">
        <v>-63</v>
      </c>
      <c r="BU66" s="6">
        <v>-362.68802125642674</v>
      </c>
      <c r="BV66" s="6">
        <v>-320</v>
      </c>
      <c r="BW66" s="6">
        <v>-556.99563577894094</v>
      </c>
      <c r="BX66" s="6">
        <v>0.2385252425973354</v>
      </c>
      <c r="BY66" s="6">
        <v>-41.945579106705978</v>
      </c>
      <c r="BZ66" s="6" t="s">
        <v>69</v>
      </c>
      <c r="CB66" s="6">
        <v>47512.733568974021</v>
      </c>
      <c r="CC66" s="6">
        <v>48172.124521373</v>
      </c>
      <c r="CD66" s="6">
        <v>47188.909341247003</v>
      </c>
      <c r="CE66" s="6">
        <v>47682.927099480003</v>
      </c>
      <c r="CF66" s="6">
        <v>47562.350427620004</v>
      </c>
      <c r="CG66" s="6">
        <v>48048.553785990014</v>
      </c>
      <c r="CH66" s="6">
        <v>47588.479091150017</v>
      </c>
      <c r="CI66" s="6">
        <v>47126.819831480003</v>
      </c>
      <c r="CJ66" s="6">
        <v>46171.994287200003</v>
      </c>
      <c r="CK66" s="6">
        <v>44893.341263148024</v>
      </c>
      <c r="CL66" s="6">
        <v>44895.131020000008</v>
      </c>
      <c r="CM66" s="6">
        <v>44232.438338551998</v>
      </c>
      <c r="CN66" s="6">
        <v>42937.380649284001</v>
      </c>
      <c r="CO66" s="6">
        <v>42361.225727945006</v>
      </c>
      <c r="CP66" s="6">
        <v>42235.162424907001</v>
      </c>
      <c r="CQ66" s="6">
        <v>41234.313493503003</v>
      </c>
      <c r="CR66" s="6">
        <v>40738.381887188989</v>
      </c>
      <c r="CS66" s="6">
        <v>39522.485128067994</v>
      </c>
      <c r="CT66" s="6">
        <v>39724.438058975196</v>
      </c>
      <c r="CU66" s="6">
        <v>39905.793598016702</v>
      </c>
      <c r="CV66" s="6">
        <v>39086.899199737498</v>
      </c>
      <c r="CW66" s="6">
        <v>38211.980595077701</v>
      </c>
      <c r="CX66" s="6">
        <v>37666.347827403602</v>
      </c>
      <c r="CY66" s="6">
        <v>36456.243186095991</v>
      </c>
      <c r="CZ66" s="6">
        <v>35983.384667744991</v>
      </c>
      <c r="DA66" s="6">
        <v>35999.630282962993</v>
      </c>
      <c r="DB66" s="6">
        <v>35768.631187415005</v>
      </c>
      <c r="DC66" s="6">
        <v>35428.503464149995</v>
      </c>
      <c r="DD66" s="6">
        <v>34551.2433908569</v>
      </c>
      <c r="DE66" s="6">
        <v>34969.504621045111</v>
      </c>
      <c r="DF66" s="6">
        <v>33493.288699453296</v>
      </c>
      <c r="DG66" s="6">
        <v>33050.6901185022</v>
      </c>
      <c r="DH66" s="6">
        <v>32712.946648741003</v>
      </c>
      <c r="DI66" s="6">
        <v>32501.780017674002</v>
      </c>
      <c r="DJ66" s="6">
        <v>33659.416065358302</v>
      </c>
      <c r="DK66" s="6">
        <v>34675.475423370895</v>
      </c>
      <c r="DL66" s="6">
        <v>35051.923351240897</v>
      </c>
      <c r="DM66" s="6">
        <v>35292.213971978003</v>
      </c>
      <c r="DN66" s="6">
        <v>36455.826534351982</v>
      </c>
      <c r="DO66" s="6">
        <v>36528.822074919008</v>
      </c>
      <c r="DP66" s="6">
        <v>37087.262187797001</v>
      </c>
      <c r="DQ66" s="6">
        <v>37243.926676308998</v>
      </c>
      <c r="DR66" s="6">
        <v>37269.579617325995</v>
      </c>
      <c r="DS66" s="6">
        <v>37700.878940155999</v>
      </c>
      <c r="DT66" s="6">
        <v>37428.278607649409</v>
      </c>
      <c r="DU66" s="6">
        <v>37248.641005475598</v>
      </c>
      <c r="DV66" s="6">
        <v>37293.787726612696</v>
      </c>
      <c r="DW66" s="6">
        <v>37922.328900352899</v>
      </c>
      <c r="DX66" s="6">
        <v>37903.860974869996</v>
      </c>
    </row>
    <row r="67" spans="1:137" s="6" customFormat="1" x14ac:dyDescent="0.25">
      <c r="A67" s="29">
        <v>-60.5</v>
      </c>
      <c r="B67" s="29">
        <f t="shared" si="3"/>
        <v>-370.34788778779392</v>
      </c>
      <c r="C67" s="29">
        <v>-330</v>
      </c>
      <c r="D67" s="29">
        <f t="shared" si="4"/>
        <v>-569.18617171787696</v>
      </c>
      <c r="E67" s="30">
        <f>D132</f>
        <v>0.29725594307251085</v>
      </c>
      <c r="F67" s="29">
        <f>A89</f>
        <v>-40.289979322514924</v>
      </c>
      <c r="G67" s="31" t="s">
        <v>97</v>
      </c>
      <c r="I67" s="17">
        <f t="shared" ref="I67:BE67" si="6">I49+I57</f>
        <v>88084.140249130505</v>
      </c>
      <c r="J67" s="17">
        <f t="shared" si="6"/>
        <v>89570.322083470266</v>
      </c>
      <c r="K67" s="17">
        <f t="shared" si="6"/>
        <v>91404.916905363323</v>
      </c>
      <c r="L67" s="17">
        <f t="shared" si="6"/>
        <v>93007.622116810089</v>
      </c>
      <c r="M67" s="17">
        <f t="shared" si="6"/>
        <v>95312.704093666689</v>
      </c>
      <c r="N67" s="17">
        <f t="shared" si="6"/>
        <v>96831.426255936618</v>
      </c>
      <c r="O67" s="17">
        <f t="shared" si="6"/>
        <v>98372.384212786274</v>
      </c>
      <c r="P67" s="17">
        <f t="shared" si="6"/>
        <v>99355.908345569042</v>
      </c>
      <c r="Q67" s="17">
        <f t="shared" si="6"/>
        <v>100204.80516072453</v>
      </c>
      <c r="R67" s="17">
        <f t="shared" si="6"/>
        <v>101380.19538926583</v>
      </c>
      <c r="S67" s="17">
        <f t="shared" si="6"/>
        <v>103033.0031271703</v>
      </c>
      <c r="T67" s="17">
        <f t="shared" si="6"/>
        <v>104318.86633478453</v>
      </c>
      <c r="U67" s="17">
        <f t="shared" si="6"/>
        <v>105881.40092413806</v>
      </c>
      <c r="V67" s="17">
        <f t="shared" si="6"/>
        <v>107305.64995030325</v>
      </c>
      <c r="W67" s="17">
        <f t="shared" si="6"/>
        <v>108704.89022673573</v>
      </c>
      <c r="X67" s="17">
        <f t="shared" si="6"/>
        <v>109909.34340594287</v>
      </c>
      <c r="Y67" s="17">
        <f t="shared" si="6"/>
        <v>111605.43035885239</v>
      </c>
      <c r="Z67" s="17">
        <f t="shared" si="6"/>
        <v>112837.49408235204</v>
      </c>
      <c r="AA67" s="17">
        <f t="shared" si="6"/>
        <v>114384.95865054717</v>
      </c>
      <c r="AB67" s="17">
        <f t="shared" si="6"/>
        <v>116731.56666662057</v>
      </c>
      <c r="AC67" s="17">
        <f t="shared" si="6"/>
        <v>118110.9009690355</v>
      </c>
      <c r="AD67" s="17">
        <f t="shared" si="6"/>
        <v>118475.1828892601</v>
      </c>
      <c r="AE67" s="17">
        <f t="shared" si="6"/>
        <v>118826.33383762364</v>
      </c>
      <c r="AF67" s="17">
        <f t="shared" si="6"/>
        <v>118868.5559204882</v>
      </c>
      <c r="AG67" s="17">
        <f t="shared" si="6"/>
        <v>120151.00214525466</v>
      </c>
      <c r="AH67" s="17">
        <f t="shared" si="6"/>
        <v>121160.63883771365</v>
      </c>
      <c r="AI67" s="17">
        <f t="shared" si="6"/>
        <v>121578.89709361794</v>
      </c>
      <c r="AJ67" s="17">
        <f t="shared" si="6"/>
        <v>120591.38686230595</v>
      </c>
      <c r="AK67" s="17">
        <f t="shared" si="6"/>
        <v>121332.1035605824</v>
      </c>
      <c r="AL67" s="17">
        <f t="shared" si="6"/>
        <v>122184.72328025552</v>
      </c>
      <c r="AM67" s="17">
        <f t="shared" si="6"/>
        <v>123476.38602016571</v>
      </c>
      <c r="AN67" s="17">
        <f t="shared" si="6"/>
        <v>124307.14600323423</v>
      </c>
      <c r="AO67" s="17">
        <f t="shared" si="6"/>
        <v>126145.18678217754</v>
      </c>
      <c r="AP67" s="17">
        <f t="shared" si="6"/>
        <v>128207.10653894811</v>
      </c>
      <c r="AQ67" s="17">
        <f t="shared" si="6"/>
        <v>130514.19962969117</v>
      </c>
      <c r="AR67" s="17">
        <f t="shared" si="6"/>
        <v>131984.055752435</v>
      </c>
      <c r="AS67" s="17">
        <f t="shared" si="6"/>
        <v>134014.66610116712</v>
      </c>
      <c r="AT67" s="17">
        <f t="shared" si="6"/>
        <v>136415.64151316718</v>
      </c>
      <c r="AU67" s="17">
        <f t="shared" si="6"/>
        <v>138322.40491359</v>
      </c>
      <c r="AV67" s="17">
        <f t="shared" si="6"/>
        <v>138987.28876877337</v>
      </c>
      <c r="AW67" s="17">
        <f t="shared" si="6"/>
        <v>140107.82703404335</v>
      </c>
      <c r="AX67" s="17">
        <f t="shared" si="6"/>
        <v>141618.22917315218</v>
      </c>
      <c r="AY67" s="17">
        <f t="shared" si="6"/>
        <v>143281.66682402874</v>
      </c>
      <c r="AZ67" s="17">
        <f t="shared" si="6"/>
        <v>144679.02357600976</v>
      </c>
      <c r="BA67" s="17">
        <f t="shared" si="6"/>
        <v>146212.60705214864</v>
      </c>
      <c r="BB67" s="17">
        <f t="shared" si="6"/>
        <v>148085.66607069311</v>
      </c>
      <c r="BC67" s="17">
        <f t="shared" si="6"/>
        <v>150018.33861123389</v>
      </c>
      <c r="BD67" s="17">
        <f t="shared" si="6"/>
        <v>151177.10737646586</v>
      </c>
      <c r="BE67" s="17">
        <f t="shared" si="6"/>
        <v>152818.49218666519</v>
      </c>
      <c r="BT67" s="6">
        <v>-60.5</v>
      </c>
      <c r="BU67" s="6">
        <v>-370.38485670816846</v>
      </c>
      <c r="BV67" s="6">
        <v>-330</v>
      </c>
      <c r="BW67" s="6">
        <v>-569.92937046100042</v>
      </c>
      <c r="BX67" s="6">
        <v>0.2385252425973354</v>
      </c>
      <c r="BY67" s="6">
        <v>-41.945579106705978</v>
      </c>
      <c r="BZ67" s="6" t="s">
        <v>98</v>
      </c>
      <c r="CB67" s="6">
        <v>88084.140249130505</v>
      </c>
      <c r="CC67" s="6">
        <v>89570.322083470266</v>
      </c>
      <c r="CD67" s="6">
        <v>91404.916905363323</v>
      </c>
      <c r="CE67" s="6">
        <v>93007.622116810089</v>
      </c>
      <c r="CF67" s="6">
        <v>95312.704093666689</v>
      </c>
      <c r="CG67" s="6">
        <v>96831.426255936618</v>
      </c>
      <c r="CH67" s="6">
        <v>98372.384212786274</v>
      </c>
      <c r="CI67" s="6">
        <v>99355.908345569042</v>
      </c>
      <c r="CJ67" s="6">
        <v>100204.80516072453</v>
      </c>
      <c r="CK67" s="6">
        <v>101380.19538926583</v>
      </c>
      <c r="CL67" s="6">
        <v>103033.0031271703</v>
      </c>
      <c r="CM67" s="6">
        <v>104318.86633478453</v>
      </c>
      <c r="CN67" s="6">
        <v>105881.40092413806</v>
      </c>
      <c r="CO67" s="6">
        <v>107305.64995030325</v>
      </c>
      <c r="CP67" s="6">
        <v>108704.89022673573</v>
      </c>
      <c r="CQ67" s="6">
        <v>109909.34340594287</v>
      </c>
      <c r="CR67" s="6">
        <v>111605.43035885239</v>
      </c>
      <c r="CS67" s="6">
        <v>112837.49408235204</v>
      </c>
      <c r="CT67" s="6">
        <v>114384.95865054717</v>
      </c>
      <c r="CU67" s="6">
        <v>116731.56666662057</v>
      </c>
      <c r="CV67" s="6">
        <v>118110.9009690355</v>
      </c>
      <c r="CW67" s="6">
        <v>118475.1828892601</v>
      </c>
      <c r="CX67" s="6">
        <v>118826.33383762364</v>
      </c>
      <c r="CY67" s="6">
        <v>118868.5559204882</v>
      </c>
      <c r="CZ67" s="6">
        <v>120151.00214525466</v>
      </c>
      <c r="DA67" s="6">
        <v>121160.63883771365</v>
      </c>
      <c r="DB67" s="6">
        <v>121578.89709361794</v>
      </c>
      <c r="DC67" s="6">
        <v>120591.38686230595</v>
      </c>
      <c r="DD67" s="6">
        <v>121332.1035605824</v>
      </c>
      <c r="DE67" s="6">
        <v>122184.72328025552</v>
      </c>
      <c r="DF67" s="6">
        <v>123476.38602016571</v>
      </c>
      <c r="DG67" s="6">
        <v>124307.14600323423</v>
      </c>
      <c r="DH67" s="6">
        <v>126145.18678217754</v>
      </c>
      <c r="DI67" s="6">
        <v>128207.10653894811</v>
      </c>
      <c r="DJ67" s="6">
        <v>130514.19962969117</v>
      </c>
      <c r="DK67" s="6">
        <v>131984.055752435</v>
      </c>
      <c r="DL67" s="6">
        <v>134014.66610116712</v>
      </c>
      <c r="DM67" s="6">
        <v>136415.64151316718</v>
      </c>
      <c r="DN67" s="6">
        <v>138322.40491359</v>
      </c>
      <c r="DO67" s="6">
        <v>138987.28876877337</v>
      </c>
      <c r="DP67" s="6">
        <v>140107.82703404335</v>
      </c>
      <c r="DQ67" s="6">
        <v>141618.22917315218</v>
      </c>
      <c r="DR67" s="6">
        <v>143281.66682402874</v>
      </c>
      <c r="DS67" s="6">
        <v>144679.02357600976</v>
      </c>
      <c r="DT67" s="6">
        <v>146212.60705214864</v>
      </c>
      <c r="DU67" s="6">
        <v>148085.66607069311</v>
      </c>
      <c r="DV67" s="6">
        <v>150018.33861123389</v>
      </c>
      <c r="DW67" s="6">
        <v>151177.10737646586</v>
      </c>
      <c r="DX67" s="6">
        <v>152818.49218666519</v>
      </c>
    </row>
    <row r="68" spans="1:137" s="6" customFormat="1" x14ac:dyDescent="0.25">
      <c r="A68" s="29">
        <v>-39.6</v>
      </c>
      <c r="B68" s="29">
        <f t="shared" si="3"/>
        <v>-210.10941599999998</v>
      </c>
      <c r="C68" s="29">
        <v>-180</v>
      </c>
      <c r="D68" s="29">
        <f t="shared" si="4"/>
        <v>-322.48975999999982</v>
      </c>
      <c r="E68" s="30">
        <v>3</v>
      </c>
      <c r="F68" s="29">
        <v>7.6</v>
      </c>
      <c r="G68" s="31" t="s">
        <v>99</v>
      </c>
      <c r="I68" s="17">
        <f t="shared" ref="I68:AN68" si="7">SUM(I45:I47)</f>
        <v>37100.572059628845</v>
      </c>
      <c r="J68" s="17">
        <f t="shared" si="7"/>
        <v>37474.122413026213</v>
      </c>
      <c r="K68" s="17">
        <f t="shared" si="7"/>
        <v>39491.684999153476</v>
      </c>
      <c r="L68" s="17">
        <f t="shared" si="7"/>
        <v>42970.308466736737</v>
      </c>
      <c r="M68" s="17">
        <f t="shared" si="7"/>
        <v>42460.235529874059</v>
      </c>
      <c r="N68" s="17">
        <f t="shared" si="7"/>
        <v>41475.833139524111</v>
      </c>
      <c r="O68" s="17">
        <f t="shared" si="7"/>
        <v>42965.116793599234</v>
      </c>
      <c r="P68" s="17">
        <f t="shared" si="7"/>
        <v>43913.236118515575</v>
      </c>
      <c r="Q68" s="17">
        <f t="shared" si="7"/>
        <v>44137.640196416847</v>
      </c>
      <c r="R68" s="17">
        <f t="shared" si="7"/>
        <v>46548.337551842902</v>
      </c>
      <c r="S68" s="17">
        <f t="shared" si="7"/>
        <v>43617.64126981244</v>
      </c>
      <c r="T68" s="17">
        <f t="shared" si="7"/>
        <v>39204.755479456981</v>
      </c>
      <c r="U68" s="17">
        <f t="shared" si="7"/>
        <v>38923.70694715967</v>
      </c>
      <c r="V68" s="17">
        <f t="shared" si="7"/>
        <v>39130.998540822766</v>
      </c>
      <c r="W68" s="17">
        <f t="shared" si="7"/>
        <v>40981.595754958398</v>
      </c>
      <c r="X68" s="17">
        <f t="shared" si="7"/>
        <v>42407.242631642315</v>
      </c>
      <c r="Y68" s="17">
        <f t="shared" si="7"/>
        <v>43778.726470609072</v>
      </c>
      <c r="Z68" s="17">
        <f t="shared" si="7"/>
        <v>44926.779894341518</v>
      </c>
      <c r="AA68" s="17">
        <f t="shared" si="7"/>
        <v>47820.307607993869</v>
      </c>
      <c r="AB68" s="17">
        <f t="shared" si="7"/>
        <v>50657.835528926742</v>
      </c>
      <c r="AC68" s="17">
        <f t="shared" si="7"/>
        <v>51346.049728103128</v>
      </c>
      <c r="AD68" s="17">
        <f t="shared" si="7"/>
        <v>50872.328569774661</v>
      </c>
      <c r="AE68" s="17">
        <f t="shared" si="7"/>
        <v>51865.025428203771</v>
      </c>
      <c r="AF68" s="17">
        <f t="shared" si="7"/>
        <v>53236.15187259901</v>
      </c>
      <c r="AG68" s="17">
        <f t="shared" si="7"/>
        <v>55474.543056370327</v>
      </c>
      <c r="AH68" s="17">
        <f t="shared" si="7"/>
        <v>57244.24345978201</v>
      </c>
      <c r="AI68" s="17">
        <f t="shared" si="7"/>
        <v>61290.41613155196</v>
      </c>
      <c r="AJ68" s="17">
        <f t="shared" si="7"/>
        <v>61903.290008535252</v>
      </c>
      <c r="AK68" s="17">
        <f t="shared" si="7"/>
        <v>60424.397054563844</v>
      </c>
      <c r="AL68" s="17">
        <f t="shared" si="7"/>
        <v>60385.141113229918</v>
      </c>
      <c r="AM68" s="17">
        <f t="shared" si="7"/>
        <v>63908.675639714747</v>
      </c>
      <c r="AN68" s="17">
        <f t="shared" si="7"/>
        <v>63544.198075805391</v>
      </c>
      <c r="AO68" s="17">
        <f t="shared" ref="AO68:BE68" si="8">SUM(AO45:AO47)</f>
        <v>61809.676523939248</v>
      </c>
      <c r="AP68" s="17">
        <f t="shared" si="8"/>
        <v>66018.3234664638</v>
      </c>
      <c r="AQ68" s="17">
        <f t="shared" si="8"/>
        <v>66426.710480334805</v>
      </c>
      <c r="AR68" s="17">
        <f t="shared" si="8"/>
        <v>67307.747926214375</v>
      </c>
      <c r="AS68" s="17">
        <f t="shared" si="8"/>
        <v>68334.502385268992</v>
      </c>
      <c r="AT68" s="17">
        <f t="shared" si="8"/>
        <v>67283.224487289146</v>
      </c>
      <c r="AU68" s="17">
        <f t="shared" si="8"/>
        <v>69240.416591615765</v>
      </c>
      <c r="AV68" s="17">
        <f t="shared" si="8"/>
        <v>67608.669746371175</v>
      </c>
      <c r="AW68" s="17">
        <f t="shared" si="8"/>
        <v>69482.634112239248</v>
      </c>
      <c r="AX68" s="17">
        <f t="shared" si="8"/>
        <v>70451.380248414876</v>
      </c>
      <c r="AY68" s="17">
        <f t="shared" si="8"/>
        <v>71602.079020155288</v>
      </c>
      <c r="AZ68" s="17">
        <f t="shared" si="8"/>
        <v>71920.316375716051</v>
      </c>
      <c r="BA68" s="17">
        <f t="shared" si="8"/>
        <v>72531.419469444358</v>
      </c>
      <c r="BB68" s="17">
        <f t="shared" si="8"/>
        <v>73362.411389122324</v>
      </c>
      <c r="BC68" s="17">
        <f t="shared" si="8"/>
        <v>74420.489967803282</v>
      </c>
      <c r="BD68" s="17">
        <f t="shared" si="8"/>
        <v>75529.038338216327</v>
      </c>
      <c r="BE68" s="17">
        <f t="shared" si="8"/>
        <v>76796.219163535628</v>
      </c>
      <c r="BT68" s="6">
        <v>-39.6</v>
      </c>
      <c r="BU68" s="6">
        <v>-210.10941599999998</v>
      </c>
      <c r="BV68" s="6">
        <v>-180</v>
      </c>
      <c r="BW68" s="6">
        <v>-322.48975999999982</v>
      </c>
      <c r="BX68" s="6">
        <v>3</v>
      </c>
      <c r="BY68" s="6">
        <v>7.6</v>
      </c>
      <c r="BZ68" s="6" t="s">
        <v>99</v>
      </c>
      <c r="CB68" s="6">
        <v>37100.572059628845</v>
      </c>
      <c r="CC68" s="6">
        <v>37474.122413026213</v>
      </c>
      <c r="CD68" s="6">
        <v>39491.684999153476</v>
      </c>
      <c r="CE68" s="6">
        <v>42970.308466736737</v>
      </c>
      <c r="CF68" s="6">
        <v>42460.235529874059</v>
      </c>
      <c r="CG68" s="6">
        <v>41475.833139524111</v>
      </c>
      <c r="CH68" s="6">
        <v>42965.116793599234</v>
      </c>
      <c r="CI68" s="6">
        <v>43913.236118515575</v>
      </c>
      <c r="CJ68" s="6">
        <v>44137.640196416847</v>
      </c>
      <c r="CK68" s="6">
        <v>46548.337551842902</v>
      </c>
      <c r="CL68" s="6">
        <v>43617.64126981244</v>
      </c>
      <c r="CM68" s="6">
        <v>39204.755479456981</v>
      </c>
      <c r="CN68" s="6">
        <v>38923.70694715967</v>
      </c>
      <c r="CO68" s="6">
        <v>39130.998540822766</v>
      </c>
      <c r="CP68" s="6">
        <v>40981.595754958398</v>
      </c>
      <c r="CQ68" s="6">
        <v>42407.242631642315</v>
      </c>
      <c r="CR68" s="6">
        <v>43778.726470609072</v>
      </c>
      <c r="CS68" s="6">
        <v>44926.779894341518</v>
      </c>
      <c r="CT68" s="6">
        <v>47820.307607993869</v>
      </c>
      <c r="CU68" s="6">
        <v>50657.835528926742</v>
      </c>
      <c r="CV68" s="6">
        <v>51346.049728103128</v>
      </c>
      <c r="CW68" s="6">
        <v>50872.328569774661</v>
      </c>
      <c r="CX68" s="6">
        <v>51865.025428203771</v>
      </c>
      <c r="CY68" s="6">
        <v>53236.15187259901</v>
      </c>
      <c r="CZ68" s="6">
        <v>55474.543056370327</v>
      </c>
      <c r="DA68" s="6">
        <v>57244.24345978201</v>
      </c>
      <c r="DB68" s="6">
        <v>61290.41613155196</v>
      </c>
      <c r="DC68" s="6">
        <v>61903.290008535252</v>
      </c>
      <c r="DD68" s="6">
        <v>60424.397054563844</v>
      </c>
      <c r="DE68" s="6">
        <v>60385.141113229918</v>
      </c>
      <c r="DF68" s="6">
        <v>63908.675639714747</v>
      </c>
      <c r="DG68" s="6">
        <v>63544.198075805391</v>
      </c>
      <c r="DH68" s="6">
        <v>61809.676523939248</v>
      </c>
      <c r="DI68" s="6">
        <v>66018.3234664638</v>
      </c>
      <c r="DJ68" s="6">
        <v>66426.710480334805</v>
      </c>
      <c r="DK68" s="6">
        <v>67307.747926214375</v>
      </c>
      <c r="DL68" s="6">
        <v>68334.502385268992</v>
      </c>
      <c r="DM68" s="6">
        <v>67283.224487289146</v>
      </c>
      <c r="DN68" s="6">
        <v>69240.416591615765</v>
      </c>
      <c r="DO68" s="6">
        <v>67608.669746371175</v>
      </c>
      <c r="DP68" s="6">
        <v>69482.634112239248</v>
      </c>
      <c r="DQ68" s="6">
        <v>70451.380248414876</v>
      </c>
      <c r="DR68" s="6">
        <v>71602.079020155288</v>
      </c>
      <c r="DS68" s="6">
        <v>71920.316375716051</v>
      </c>
      <c r="DT68" s="6">
        <v>72531.419469444358</v>
      </c>
      <c r="DU68" s="6">
        <v>73362.411389122324</v>
      </c>
      <c r="DV68" s="6">
        <v>74420.489967803282</v>
      </c>
      <c r="DW68" s="6">
        <v>75529.038338216327</v>
      </c>
      <c r="DX68" s="6">
        <v>76796.219163535628</v>
      </c>
    </row>
    <row r="69" spans="1:137" s="6" customFormat="1" x14ac:dyDescent="0.25">
      <c r="A69" s="29">
        <v>-37</v>
      </c>
      <c r="B69" s="29">
        <f t="shared" si="3"/>
        <v>-169.33546000000021</v>
      </c>
      <c r="C69" s="29">
        <v>-140</v>
      </c>
      <c r="D69" s="29">
        <f t="shared" si="4"/>
        <v>-254.77904000000007</v>
      </c>
      <c r="E69" s="30">
        <v>3</v>
      </c>
      <c r="F69" s="29">
        <v>7.6</v>
      </c>
      <c r="G69" s="31" t="s">
        <v>100</v>
      </c>
      <c r="I69" s="17">
        <f t="shared" ref="I69:BE69" si="9">SUM(I43:I44)</f>
        <v>27073.944483706899</v>
      </c>
      <c r="J69" s="17">
        <f t="shared" si="9"/>
        <v>26080.803847643594</v>
      </c>
      <c r="K69" s="17">
        <f t="shared" si="9"/>
        <v>26040.822154626101</v>
      </c>
      <c r="L69" s="17">
        <f t="shared" si="9"/>
        <v>26052.810574786192</v>
      </c>
      <c r="M69" s="17">
        <f t="shared" si="9"/>
        <v>25649.444331507999</v>
      </c>
      <c r="N69" s="17">
        <f t="shared" si="9"/>
        <v>26642.109585519502</v>
      </c>
      <c r="O69" s="17">
        <f t="shared" si="9"/>
        <v>26586.803871193399</v>
      </c>
      <c r="P69" s="17">
        <f t="shared" si="9"/>
        <v>26701.158634365696</v>
      </c>
      <c r="Q69" s="17">
        <f t="shared" si="9"/>
        <v>27207.136105570993</v>
      </c>
      <c r="R69" s="17">
        <f t="shared" si="9"/>
        <v>28209.762549356197</v>
      </c>
      <c r="S69" s="17">
        <f t="shared" si="9"/>
        <v>28003.447621285799</v>
      </c>
      <c r="T69" s="17">
        <f t="shared" si="9"/>
        <v>26987.463346930108</v>
      </c>
      <c r="U69" s="17">
        <f t="shared" si="9"/>
        <v>27666.229293891603</v>
      </c>
      <c r="V69" s="17">
        <f t="shared" si="9"/>
        <v>27195.075473848199</v>
      </c>
      <c r="W69" s="17">
        <f t="shared" si="9"/>
        <v>27474.366089420604</v>
      </c>
      <c r="X69" s="17">
        <f t="shared" si="9"/>
        <v>27773.558421516402</v>
      </c>
      <c r="Y69" s="17">
        <f t="shared" si="9"/>
        <v>28400.815496182902</v>
      </c>
      <c r="Z69" s="17">
        <f t="shared" si="9"/>
        <v>28673.441179895595</v>
      </c>
      <c r="AA69" s="17">
        <f t="shared" si="9"/>
        <v>29044.707714756903</v>
      </c>
      <c r="AB69" s="17">
        <f t="shared" si="9"/>
        <v>29419.594127917004</v>
      </c>
      <c r="AC69" s="17">
        <f t="shared" si="9"/>
        <v>29733.867238256502</v>
      </c>
      <c r="AD69" s="17">
        <f t="shared" si="9"/>
        <v>28250.750889824594</v>
      </c>
      <c r="AE69" s="17">
        <f t="shared" si="9"/>
        <v>27679.981204341708</v>
      </c>
      <c r="AF69" s="17">
        <f t="shared" si="9"/>
        <v>26645.618121328698</v>
      </c>
      <c r="AG69" s="17">
        <f t="shared" si="9"/>
        <v>25789.501911363797</v>
      </c>
      <c r="AH69" s="17">
        <f t="shared" si="9"/>
        <v>26634.756785446189</v>
      </c>
      <c r="AI69" s="17">
        <f t="shared" si="9"/>
        <v>26282.88013335599</v>
      </c>
      <c r="AJ69" s="17">
        <f t="shared" si="9"/>
        <v>26233.770029818101</v>
      </c>
      <c r="AK69" s="17">
        <f t="shared" si="9"/>
        <v>25469.985174158104</v>
      </c>
      <c r="AL69" s="17">
        <f t="shared" si="9"/>
        <v>25277.8373823328</v>
      </c>
      <c r="AM69" s="17">
        <f t="shared" si="9"/>
        <v>25781.009200257802</v>
      </c>
      <c r="AN69" s="17">
        <f t="shared" si="9"/>
        <v>26767.331026849795</v>
      </c>
      <c r="AO69" s="17">
        <f t="shared" si="9"/>
        <v>27023.122271395197</v>
      </c>
      <c r="AP69" s="17">
        <f t="shared" si="9"/>
        <v>29308.4852270788</v>
      </c>
      <c r="AQ69" s="17">
        <f t="shared" si="9"/>
        <v>31897.303324280794</v>
      </c>
      <c r="AR69" s="17">
        <f t="shared" si="9"/>
        <v>34528.827785215006</v>
      </c>
      <c r="AS69" s="17">
        <f t="shared" si="9"/>
        <v>36203.891591337</v>
      </c>
      <c r="AT69" s="17">
        <f t="shared" si="9"/>
        <v>37645.867288945999</v>
      </c>
      <c r="AU69" s="17">
        <f t="shared" si="9"/>
        <v>38004.281404945992</v>
      </c>
      <c r="AV69" s="17">
        <f t="shared" si="9"/>
        <v>37911.681254398987</v>
      </c>
      <c r="AW69" s="17">
        <f t="shared" si="9"/>
        <v>40031.270504583001</v>
      </c>
      <c r="AX69" s="17">
        <f t="shared" si="9"/>
        <v>43817.533895907007</v>
      </c>
      <c r="AY69" s="17">
        <f t="shared" si="9"/>
        <v>45168.915426945001</v>
      </c>
      <c r="AZ69" s="17">
        <f t="shared" si="9"/>
        <v>44356.288979348996</v>
      </c>
      <c r="BA69" s="17">
        <f t="shared" si="9"/>
        <v>44774.621042120008</v>
      </c>
      <c r="BB69" s="17">
        <f t="shared" si="9"/>
        <v>43601.557509457991</v>
      </c>
      <c r="BC69" s="17">
        <f t="shared" si="9"/>
        <v>41599.723714785003</v>
      </c>
      <c r="BD69" s="17">
        <f t="shared" si="9"/>
        <v>42847.645030634005</v>
      </c>
      <c r="BE69" s="17">
        <f t="shared" si="9"/>
        <v>42202.189173709907</v>
      </c>
      <c r="BT69" s="6">
        <v>-37</v>
      </c>
      <c r="BU69" s="6">
        <v>-169.33546000000021</v>
      </c>
      <c r="BV69" s="6">
        <v>-140</v>
      </c>
      <c r="BW69" s="6">
        <v>-254.77904000000007</v>
      </c>
      <c r="BX69" s="6">
        <v>3</v>
      </c>
      <c r="BY69" s="6">
        <v>7.6</v>
      </c>
      <c r="BZ69" s="6" t="s">
        <v>100</v>
      </c>
      <c r="CB69" s="6">
        <v>27073.944483706899</v>
      </c>
      <c r="CC69" s="6">
        <v>26080.803847643594</v>
      </c>
      <c r="CD69" s="6">
        <v>26040.822154626101</v>
      </c>
      <c r="CE69" s="6">
        <v>26052.810574786192</v>
      </c>
      <c r="CF69" s="6">
        <v>25649.444331507999</v>
      </c>
      <c r="CG69" s="6">
        <v>26642.109585519502</v>
      </c>
      <c r="CH69" s="6">
        <v>26586.803871193399</v>
      </c>
      <c r="CI69" s="6">
        <v>26701.158634365696</v>
      </c>
      <c r="CJ69" s="6">
        <v>27207.136105570993</v>
      </c>
      <c r="CK69" s="6">
        <v>28209.762549356197</v>
      </c>
      <c r="CL69" s="6">
        <v>28003.447621285799</v>
      </c>
      <c r="CM69" s="6">
        <v>26987.463346930108</v>
      </c>
      <c r="CN69" s="6">
        <v>27666.229293891603</v>
      </c>
      <c r="CO69" s="6">
        <v>27195.075473848199</v>
      </c>
      <c r="CP69" s="6">
        <v>27474.366089420604</v>
      </c>
      <c r="CQ69" s="6">
        <v>27773.558421516402</v>
      </c>
      <c r="CR69" s="6">
        <v>28400.815496182902</v>
      </c>
      <c r="CS69" s="6">
        <v>28673.441179895595</v>
      </c>
      <c r="CT69" s="6">
        <v>29044.707714756903</v>
      </c>
      <c r="CU69" s="6">
        <v>29419.594127917004</v>
      </c>
      <c r="CV69" s="6">
        <v>29733.867238256502</v>
      </c>
      <c r="CW69" s="6">
        <v>28250.750889824594</v>
      </c>
      <c r="CX69" s="6">
        <v>27679.981204341708</v>
      </c>
      <c r="CY69" s="6">
        <v>26645.618121328698</v>
      </c>
      <c r="CZ69" s="6">
        <v>25789.501911363797</v>
      </c>
      <c r="DA69" s="6">
        <v>26634.756785446189</v>
      </c>
      <c r="DB69" s="6">
        <v>26282.88013335599</v>
      </c>
      <c r="DC69" s="6">
        <v>26233.770029818101</v>
      </c>
      <c r="DD69" s="6">
        <v>25469.985174158104</v>
      </c>
      <c r="DE69" s="6">
        <v>25277.8373823328</v>
      </c>
      <c r="DF69" s="6">
        <v>25781.009200257802</v>
      </c>
      <c r="DG69" s="6">
        <v>26767.331026849795</v>
      </c>
      <c r="DH69" s="6">
        <v>27023.122271395197</v>
      </c>
      <c r="DI69" s="6">
        <v>29308.4852270788</v>
      </c>
      <c r="DJ69" s="6">
        <v>31897.303324280794</v>
      </c>
      <c r="DK69" s="6">
        <v>34528.827785215006</v>
      </c>
      <c r="DL69" s="6">
        <v>36203.891591337</v>
      </c>
      <c r="DM69" s="6">
        <v>37645.867288945999</v>
      </c>
      <c r="DN69" s="6">
        <v>38004.281404945992</v>
      </c>
      <c r="DO69" s="6">
        <v>37911.681254398987</v>
      </c>
      <c r="DP69" s="6">
        <v>40031.270504583001</v>
      </c>
      <c r="DQ69" s="6">
        <v>43817.533895907007</v>
      </c>
      <c r="DR69" s="6">
        <v>45168.915426945001</v>
      </c>
      <c r="DS69" s="6">
        <v>44356.288979348996</v>
      </c>
      <c r="DT69" s="6">
        <v>44774.621042120008</v>
      </c>
      <c r="DU69" s="6">
        <v>43601.557509457991</v>
      </c>
      <c r="DV69" s="6">
        <v>41599.723714785003</v>
      </c>
      <c r="DW69" s="6">
        <v>42847.645030634005</v>
      </c>
      <c r="DX69" s="6">
        <v>42202.189173709907</v>
      </c>
    </row>
    <row r="70" spans="1:137" s="6" customFormat="1" x14ac:dyDescent="0.25">
      <c r="A70" s="29">
        <v>-24.6</v>
      </c>
      <c r="B70" s="29">
        <f t="shared" si="3"/>
        <v>-241.94838200000001</v>
      </c>
      <c r="C70" s="29">
        <v>-225</v>
      </c>
      <c r="D70" s="29">
        <f t="shared" si="4"/>
        <v>-408.98499999999996</v>
      </c>
      <c r="E70" s="30">
        <v>2.8</v>
      </c>
      <c r="F70" s="29">
        <v>-16</v>
      </c>
      <c r="G70" s="31" t="s">
        <v>101</v>
      </c>
      <c r="I70" s="17">
        <f>SUM(I55:I56,I51,I39:I42,I24:I30)</f>
        <v>13914.737471494449</v>
      </c>
      <c r="J70" s="17">
        <f t="shared" ref="J70:BE70" si="10">SUM(J55:J56,J51,J39:J42,J24:J30)</f>
        <v>13660.754898637113</v>
      </c>
      <c r="K70" s="17">
        <f t="shared" si="10"/>
        <v>13756.667752526808</v>
      </c>
      <c r="L70" s="17">
        <f t="shared" si="10"/>
        <v>13885.651069581343</v>
      </c>
      <c r="M70" s="17">
        <f t="shared" si="10"/>
        <v>13987.205787423947</v>
      </c>
      <c r="N70" s="17">
        <f t="shared" si="10"/>
        <v>14482.8409594727</v>
      </c>
      <c r="O70" s="17">
        <f t="shared" si="10"/>
        <v>14695.883580435751</v>
      </c>
      <c r="P70" s="17">
        <f t="shared" si="10"/>
        <v>15165.910214735026</v>
      </c>
      <c r="Q70" s="17">
        <f t="shared" si="10"/>
        <v>15573.309824025282</v>
      </c>
      <c r="R70" s="17">
        <f t="shared" si="10"/>
        <v>15864.191050987085</v>
      </c>
      <c r="S70" s="17">
        <f t="shared" si="10"/>
        <v>15640.943973959387</v>
      </c>
      <c r="T70" s="17">
        <f t="shared" si="10"/>
        <v>15872.048378553811</v>
      </c>
      <c r="U70" s="17">
        <f t="shared" si="10"/>
        <v>16053.953501609256</v>
      </c>
      <c r="V70" s="17">
        <f t="shared" si="10"/>
        <v>16241.53115155163</v>
      </c>
      <c r="W70" s="17">
        <f t="shared" si="10"/>
        <v>16603.483141466477</v>
      </c>
      <c r="X70" s="17">
        <f t="shared" si="10"/>
        <v>16998.443953950402</v>
      </c>
      <c r="Y70" s="17">
        <f t="shared" si="10"/>
        <v>17126.046827851558</v>
      </c>
      <c r="Z70" s="17">
        <f t="shared" si="10"/>
        <v>17390.338903775581</v>
      </c>
      <c r="AA70" s="17">
        <f t="shared" si="10"/>
        <v>17742.728905048567</v>
      </c>
      <c r="AB70" s="17">
        <f t="shared" si="10"/>
        <v>17650.626495299257</v>
      </c>
      <c r="AC70" s="17">
        <f t="shared" si="10"/>
        <v>17430.646443924074</v>
      </c>
      <c r="AD70" s="17">
        <f t="shared" si="10"/>
        <v>17375.651932619519</v>
      </c>
      <c r="AE70" s="17">
        <f t="shared" si="10"/>
        <v>16844.310597521278</v>
      </c>
      <c r="AF70" s="17">
        <f t="shared" si="10"/>
        <v>16823.08077602401</v>
      </c>
      <c r="AG70" s="17">
        <f t="shared" si="10"/>
        <v>16245.705479145246</v>
      </c>
      <c r="AH70" s="17">
        <f t="shared" si="10"/>
        <v>16338.795218540374</v>
      </c>
      <c r="AI70" s="17">
        <f t="shared" si="10"/>
        <v>15309.511864095241</v>
      </c>
      <c r="AJ70" s="17">
        <f t="shared" si="10"/>
        <v>15880.569377093238</v>
      </c>
      <c r="AK70" s="17">
        <f t="shared" si="10"/>
        <v>15147.454127905199</v>
      </c>
      <c r="AL70" s="17">
        <f t="shared" si="10"/>
        <v>15188.25712133088</v>
      </c>
      <c r="AM70" s="17">
        <f t="shared" si="10"/>
        <v>15186.73900411676</v>
      </c>
      <c r="AN70" s="17">
        <f t="shared" si="10"/>
        <v>15191.389400106933</v>
      </c>
      <c r="AO70" s="17">
        <f t="shared" si="10"/>
        <v>15131.578526143989</v>
      </c>
      <c r="AP70" s="17">
        <f t="shared" si="10"/>
        <v>15431.735893653664</v>
      </c>
      <c r="AQ70" s="17">
        <f t="shared" si="10"/>
        <v>15759.367850505367</v>
      </c>
      <c r="AR70" s="17">
        <f t="shared" si="10"/>
        <v>15907.185555948836</v>
      </c>
      <c r="AS70" s="17">
        <f t="shared" si="10"/>
        <v>16076.714595890187</v>
      </c>
      <c r="AT70" s="17">
        <f t="shared" si="10"/>
        <v>16024.180508375108</v>
      </c>
      <c r="AU70" s="17">
        <f t="shared" si="10"/>
        <v>16196.341148901887</v>
      </c>
      <c r="AV70" s="17">
        <f t="shared" si="10"/>
        <v>16320.196149262896</v>
      </c>
      <c r="AW70" s="17">
        <f t="shared" si="10"/>
        <v>16587.955330367742</v>
      </c>
      <c r="AX70" s="17">
        <f t="shared" si="10"/>
        <v>16616.375154018326</v>
      </c>
      <c r="AY70" s="17">
        <f t="shared" si="10"/>
        <v>16716.875302969143</v>
      </c>
      <c r="AZ70" s="17">
        <f t="shared" si="10"/>
        <v>16838.404929936634</v>
      </c>
      <c r="BA70" s="17">
        <f t="shared" si="10"/>
        <v>16814.918883013921</v>
      </c>
      <c r="BB70" s="17">
        <f t="shared" si="10"/>
        <v>16759.546361426994</v>
      </c>
      <c r="BC70" s="17">
        <f t="shared" si="10"/>
        <v>16760.329506188998</v>
      </c>
      <c r="BD70" s="17">
        <f t="shared" si="10"/>
        <v>16892.994281368505</v>
      </c>
      <c r="BE70" s="17">
        <f t="shared" si="10"/>
        <v>16991.672383510228</v>
      </c>
      <c r="BT70" s="6">
        <v>-24.6</v>
      </c>
      <c r="BU70" s="6">
        <v>-241.94838200000001</v>
      </c>
      <c r="BV70" s="6">
        <v>-225</v>
      </c>
      <c r="BW70" s="6">
        <v>-408.98499999999996</v>
      </c>
      <c r="BX70" s="6">
        <v>2.8</v>
      </c>
      <c r="BY70" s="6">
        <v>-16</v>
      </c>
      <c r="BZ70" s="6" t="s">
        <v>102</v>
      </c>
      <c r="CB70" s="6">
        <v>13914.737471494449</v>
      </c>
      <c r="CC70" s="6">
        <v>13660.754898637113</v>
      </c>
      <c r="CD70" s="6">
        <v>13756.667752526808</v>
      </c>
      <c r="CE70" s="6">
        <v>13885.651069581343</v>
      </c>
      <c r="CF70" s="6">
        <v>13987.205787423947</v>
      </c>
      <c r="CG70" s="6">
        <v>14482.8409594727</v>
      </c>
      <c r="CH70" s="6">
        <v>14695.883580435751</v>
      </c>
      <c r="CI70" s="6">
        <v>15165.910214735026</v>
      </c>
      <c r="CJ70" s="6">
        <v>15573.309824025282</v>
      </c>
      <c r="CK70" s="6">
        <v>15864.191050987085</v>
      </c>
      <c r="CL70" s="6">
        <v>15640.943973959387</v>
      </c>
      <c r="CM70" s="6">
        <v>15872.048378553811</v>
      </c>
      <c r="CN70" s="6">
        <v>16053.953501609256</v>
      </c>
      <c r="CO70" s="6">
        <v>16241.53115155163</v>
      </c>
      <c r="CP70" s="6">
        <v>16603.483141466477</v>
      </c>
      <c r="CQ70" s="6">
        <v>16998.443953950402</v>
      </c>
      <c r="CR70" s="6">
        <v>17126.046827851558</v>
      </c>
      <c r="CS70" s="6">
        <v>17390.338903775581</v>
      </c>
      <c r="CT70" s="6">
        <v>17742.728905048567</v>
      </c>
      <c r="CU70" s="6">
        <v>17650.626495299257</v>
      </c>
      <c r="CV70" s="6">
        <v>17430.646443924074</v>
      </c>
      <c r="CW70" s="6">
        <v>17375.651932619519</v>
      </c>
      <c r="CX70" s="6">
        <v>16844.310597521278</v>
      </c>
      <c r="CY70" s="6">
        <v>16823.08077602401</v>
      </c>
      <c r="CZ70" s="6">
        <v>16245.705479145246</v>
      </c>
      <c r="DA70" s="6">
        <v>16338.795218540374</v>
      </c>
      <c r="DB70" s="6">
        <v>15309.511864095241</v>
      </c>
      <c r="DC70" s="6">
        <v>15880.569377093238</v>
      </c>
      <c r="DD70" s="6">
        <v>15147.454127905199</v>
      </c>
      <c r="DE70" s="6">
        <v>15188.25712133088</v>
      </c>
      <c r="DF70" s="6">
        <v>15186.73900411676</v>
      </c>
      <c r="DG70" s="6">
        <v>15191.389400106933</v>
      </c>
      <c r="DH70" s="6">
        <v>15131.578526143989</v>
      </c>
      <c r="DI70" s="6">
        <v>15431.735893653664</v>
      </c>
      <c r="DJ70" s="6">
        <v>15759.367850505367</v>
      </c>
      <c r="DK70" s="6">
        <v>15907.185555948836</v>
      </c>
      <c r="DL70" s="6">
        <v>16076.714595890187</v>
      </c>
      <c r="DM70" s="6">
        <v>16024.180508375108</v>
      </c>
      <c r="DN70" s="6">
        <v>16196.341148901887</v>
      </c>
      <c r="DO70" s="6">
        <v>16320.196149262896</v>
      </c>
      <c r="DP70" s="6">
        <v>16587.955330367742</v>
      </c>
      <c r="DQ70" s="6">
        <v>16616.375154018326</v>
      </c>
      <c r="DR70" s="6">
        <v>16716.875302969143</v>
      </c>
      <c r="DS70" s="6">
        <v>16838.404929936634</v>
      </c>
      <c r="DT70" s="6">
        <v>16814.918883013921</v>
      </c>
      <c r="DU70" s="6">
        <v>16759.546361426994</v>
      </c>
      <c r="DV70" s="6">
        <v>16760.329506188998</v>
      </c>
      <c r="DW70" s="6">
        <v>16892.994281368505</v>
      </c>
      <c r="DX70" s="6">
        <v>16991.672383510228</v>
      </c>
    </row>
    <row r="71" spans="1:137" s="6" customFormat="1" x14ac:dyDescent="0.25">
      <c r="A71" s="29">
        <v>-24.6</v>
      </c>
      <c r="B71" s="29">
        <f t="shared" si="3"/>
        <v>-242.55313000000001</v>
      </c>
      <c r="C71" s="29">
        <v>-225</v>
      </c>
      <c r="D71" s="29">
        <f t="shared" si="4"/>
        <v>-396.37187500000005</v>
      </c>
      <c r="E71" s="30">
        <v>2</v>
      </c>
      <c r="F71" s="29">
        <v>5</v>
      </c>
      <c r="G71" s="31" t="s">
        <v>103</v>
      </c>
      <c r="I71" s="17">
        <f t="shared" ref="I71:AN71" si="11">SUM(I31:I38)</f>
        <v>871.51187391814835</v>
      </c>
      <c r="J71" s="17">
        <f t="shared" si="11"/>
        <v>873.08916688973807</v>
      </c>
      <c r="K71" s="17">
        <f t="shared" si="11"/>
        <v>896.12703596971824</v>
      </c>
      <c r="L71" s="17">
        <f t="shared" si="11"/>
        <v>909.90633567643386</v>
      </c>
      <c r="M71" s="17">
        <f t="shared" si="11"/>
        <v>864.37368328069078</v>
      </c>
      <c r="N71" s="17">
        <f t="shared" si="11"/>
        <v>858.31503500630913</v>
      </c>
      <c r="O71" s="17">
        <f t="shared" si="11"/>
        <v>858.66143249370123</v>
      </c>
      <c r="P71" s="17">
        <f t="shared" si="11"/>
        <v>843.48828519899632</v>
      </c>
      <c r="Q71" s="17">
        <f t="shared" si="11"/>
        <v>837.55768541716714</v>
      </c>
      <c r="R71" s="17">
        <f t="shared" si="11"/>
        <v>795.19776615450428</v>
      </c>
      <c r="S71" s="17">
        <f t="shared" si="11"/>
        <v>746.16751523007486</v>
      </c>
      <c r="T71" s="17">
        <f t="shared" si="11"/>
        <v>738.81543026067789</v>
      </c>
      <c r="U71" s="17">
        <f t="shared" si="11"/>
        <v>735.56100475158883</v>
      </c>
      <c r="V71" s="17">
        <f t="shared" si="11"/>
        <v>737.30325249620194</v>
      </c>
      <c r="W71" s="17">
        <f t="shared" si="11"/>
        <v>746.68588326919098</v>
      </c>
      <c r="X71" s="17">
        <f t="shared" si="11"/>
        <v>749.82620747496617</v>
      </c>
      <c r="Y71" s="17">
        <f t="shared" si="11"/>
        <v>775.30297646912959</v>
      </c>
      <c r="Z71" s="17">
        <f t="shared" si="11"/>
        <v>799.49033357494216</v>
      </c>
      <c r="AA71" s="17">
        <f t="shared" si="11"/>
        <v>827.51760458867238</v>
      </c>
      <c r="AB71" s="17">
        <f t="shared" si="11"/>
        <v>846.10198452120562</v>
      </c>
      <c r="AC71" s="17">
        <f t="shared" si="11"/>
        <v>855.11446152590827</v>
      </c>
      <c r="AD71" s="17">
        <f t="shared" si="11"/>
        <v>841.86640552357244</v>
      </c>
      <c r="AE71" s="17">
        <f t="shared" si="11"/>
        <v>837.93633091987738</v>
      </c>
      <c r="AF71" s="17">
        <f t="shared" si="11"/>
        <v>819.25761421226503</v>
      </c>
      <c r="AG71" s="17">
        <f t="shared" si="11"/>
        <v>802.71647578883437</v>
      </c>
      <c r="AH71" s="17">
        <f t="shared" si="11"/>
        <v>790.85191369283064</v>
      </c>
      <c r="AI71" s="17">
        <f t="shared" si="11"/>
        <v>795.85233695004706</v>
      </c>
      <c r="AJ71" s="17">
        <f t="shared" si="11"/>
        <v>784.98810379624035</v>
      </c>
      <c r="AK71" s="17">
        <f t="shared" si="11"/>
        <v>771.59483167790791</v>
      </c>
      <c r="AL71" s="17">
        <f t="shared" si="11"/>
        <v>758.37647302180051</v>
      </c>
      <c r="AM71" s="17">
        <f t="shared" si="11"/>
        <v>745.8909258769911</v>
      </c>
      <c r="AN71" s="17">
        <f t="shared" si="11"/>
        <v>731.98705562582961</v>
      </c>
      <c r="AO71" s="17">
        <f t="shared" ref="AO71:BE71" si="12">SUM(AO31:AO38)</f>
        <v>729.332097319902</v>
      </c>
      <c r="AP71" s="17">
        <f t="shared" si="12"/>
        <v>726.79205908404572</v>
      </c>
      <c r="AQ71" s="17">
        <f t="shared" si="12"/>
        <v>729.07715764071474</v>
      </c>
      <c r="AR71" s="17">
        <f t="shared" si="12"/>
        <v>722.38081925125834</v>
      </c>
      <c r="AS71" s="17">
        <f t="shared" si="12"/>
        <v>732.10078308311699</v>
      </c>
      <c r="AT71" s="17">
        <f t="shared" si="12"/>
        <v>738.9941152550623</v>
      </c>
      <c r="AU71" s="17">
        <f t="shared" si="12"/>
        <v>770.45763463327364</v>
      </c>
      <c r="AV71" s="17">
        <f t="shared" si="12"/>
        <v>782.38913817612899</v>
      </c>
      <c r="AW71" s="17">
        <f t="shared" si="12"/>
        <v>805.68349509770326</v>
      </c>
      <c r="AX71" s="17">
        <f t="shared" si="12"/>
        <v>840.92015297760884</v>
      </c>
      <c r="AY71" s="17">
        <f t="shared" si="12"/>
        <v>868.10273456859318</v>
      </c>
      <c r="AZ71" s="17">
        <f t="shared" si="12"/>
        <v>911.75345700787261</v>
      </c>
      <c r="BA71" s="17">
        <f t="shared" si="12"/>
        <v>949.44907244920387</v>
      </c>
      <c r="BB71" s="17">
        <f t="shared" si="12"/>
        <v>991.99151347723262</v>
      </c>
      <c r="BC71" s="17">
        <f t="shared" si="12"/>
        <v>1021.6924461468324</v>
      </c>
      <c r="BD71" s="17">
        <f t="shared" si="12"/>
        <v>1054.8746553360997</v>
      </c>
      <c r="BE71" s="17">
        <f t="shared" si="12"/>
        <v>1091.1613682218392</v>
      </c>
      <c r="BT71" s="6">
        <v>-24.6</v>
      </c>
      <c r="BU71" s="6">
        <v>-242.55313000000001</v>
      </c>
      <c r="BV71" s="6">
        <v>-225</v>
      </c>
      <c r="BW71" s="6">
        <v>-396.37187500000005</v>
      </c>
      <c r="BX71" s="6">
        <v>2</v>
      </c>
      <c r="BY71" s="6">
        <v>5</v>
      </c>
      <c r="BZ71" s="6" t="s">
        <v>104</v>
      </c>
      <c r="CB71" s="6">
        <v>871.51187391814835</v>
      </c>
      <c r="CC71" s="6">
        <v>873.08916688973807</v>
      </c>
      <c r="CD71" s="6">
        <v>896.12703596971824</v>
      </c>
      <c r="CE71" s="6">
        <v>909.90633567643386</v>
      </c>
      <c r="CF71" s="6">
        <v>864.37368328069078</v>
      </c>
      <c r="CG71" s="6">
        <v>858.31503500630913</v>
      </c>
      <c r="CH71" s="6">
        <v>858.66143249370123</v>
      </c>
      <c r="CI71" s="6">
        <v>843.48828519899632</v>
      </c>
      <c r="CJ71" s="6">
        <v>837.55768541716714</v>
      </c>
      <c r="CK71" s="6">
        <v>795.19776615450428</v>
      </c>
      <c r="CL71" s="6">
        <v>746.16751523007486</v>
      </c>
      <c r="CM71" s="6">
        <v>738.81543026067789</v>
      </c>
      <c r="CN71" s="6">
        <v>735.56100475158883</v>
      </c>
      <c r="CO71" s="6">
        <v>737.30325249620194</v>
      </c>
      <c r="CP71" s="6">
        <v>746.68588326919098</v>
      </c>
      <c r="CQ71" s="6">
        <v>749.82620747496617</v>
      </c>
      <c r="CR71" s="6">
        <v>775.30297646912959</v>
      </c>
      <c r="CS71" s="6">
        <v>799.49033357494216</v>
      </c>
      <c r="CT71" s="6">
        <v>827.51760458867238</v>
      </c>
      <c r="CU71" s="6">
        <v>846.10198452120562</v>
      </c>
      <c r="CV71" s="6">
        <v>855.11446152590827</v>
      </c>
      <c r="CW71" s="6">
        <v>841.86640552357244</v>
      </c>
      <c r="CX71" s="6">
        <v>837.93633091987738</v>
      </c>
      <c r="CY71" s="6">
        <v>819.25761421226503</v>
      </c>
      <c r="CZ71" s="6">
        <v>802.71647578883437</v>
      </c>
      <c r="DA71" s="6">
        <v>790.85191369283064</v>
      </c>
      <c r="DB71" s="6">
        <v>795.85233695004706</v>
      </c>
      <c r="DC71" s="6">
        <v>784.98810379624035</v>
      </c>
      <c r="DD71" s="6">
        <v>771.59483167790791</v>
      </c>
      <c r="DE71" s="6">
        <v>758.37647302180051</v>
      </c>
      <c r="DF71" s="6">
        <v>745.8909258769911</v>
      </c>
      <c r="DG71" s="6">
        <v>731.98705562582961</v>
      </c>
      <c r="DH71" s="6">
        <v>729.332097319902</v>
      </c>
      <c r="DI71" s="6">
        <v>726.79205908404572</v>
      </c>
      <c r="DJ71" s="6">
        <v>729.07715764071474</v>
      </c>
      <c r="DK71" s="6">
        <v>722.38081925125834</v>
      </c>
      <c r="DL71" s="6">
        <v>732.10078308311699</v>
      </c>
      <c r="DM71" s="6">
        <v>738.9941152550623</v>
      </c>
      <c r="DN71" s="6">
        <v>770.45763463327364</v>
      </c>
      <c r="DO71" s="6">
        <v>782.38913817612899</v>
      </c>
      <c r="DP71" s="6">
        <v>805.68349509770326</v>
      </c>
      <c r="DQ71" s="6">
        <v>840.92015297760884</v>
      </c>
      <c r="DR71" s="6">
        <v>868.10273456859318</v>
      </c>
      <c r="DS71" s="6">
        <v>911.75345700787261</v>
      </c>
      <c r="DT71" s="6">
        <v>949.44907244920387</v>
      </c>
      <c r="DU71" s="6">
        <v>991.99151347723262</v>
      </c>
      <c r="DV71" s="6">
        <v>1021.6924461468324</v>
      </c>
      <c r="DW71" s="6">
        <v>1054.8746553360997</v>
      </c>
      <c r="DX71" s="6">
        <v>1091.1613682218392</v>
      </c>
    </row>
    <row r="72" spans="1:137" s="6" customFormat="1" x14ac:dyDescent="0.25">
      <c r="A72" s="29">
        <v>-24.6</v>
      </c>
      <c r="B72" s="29">
        <f t="shared" si="3"/>
        <v>-243.68703250000002</v>
      </c>
      <c r="C72" s="29">
        <v>-225</v>
      </c>
      <c r="D72" s="29">
        <f t="shared" si="4"/>
        <v>-398.77437500000002</v>
      </c>
      <c r="E72" s="30">
        <v>0.5</v>
      </c>
      <c r="F72" s="29">
        <v>1</v>
      </c>
      <c r="G72" s="31" t="s">
        <v>105</v>
      </c>
      <c r="I72" s="17">
        <f>I48</f>
        <v>136.89926316900002</v>
      </c>
      <c r="J72" s="17">
        <f t="shared" ref="J72:BE72" si="13">J48</f>
        <v>125.85921312300003</v>
      </c>
      <c r="K72" s="17">
        <f t="shared" si="13"/>
        <v>133.19343015400005</v>
      </c>
      <c r="L72" s="17">
        <f t="shared" si="13"/>
        <v>135.79548685600002</v>
      </c>
      <c r="M72" s="17">
        <f t="shared" si="13"/>
        <v>124.76081525400002</v>
      </c>
      <c r="N72" s="17">
        <f t="shared" si="13"/>
        <v>110.38740987299998</v>
      </c>
      <c r="O72" s="17">
        <f t="shared" si="13"/>
        <v>106.90224357699998</v>
      </c>
      <c r="P72" s="17">
        <f t="shared" si="13"/>
        <v>96.540122347999983</v>
      </c>
      <c r="Q72" s="17">
        <f t="shared" si="13"/>
        <v>90.129925819000007</v>
      </c>
      <c r="R72" s="17">
        <f t="shared" si="13"/>
        <v>99.147531729000008</v>
      </c>
      <c r="S72" s="17">
        <f t="shared" si="13"/>
        <v>84.376010866000001</v>
      </c>
      <c r="T72" s="17">
        <f t="shared" si="13"/>
        <v>81.521481479000016</v>
      </c>
      <c r="U72" s="17">
        <f t="shared" si="13"/>
        <v>58.281277308000007</v>
      </c>
      <c r="V72" s="17">
        <f t="shared" si="13"/>
        <v>47.581297534000022</v>
      </c>
      <c r="W72" s="17">
        <f t="shared" si="13"/>
        <v>60.816652250999994</v>
      </c>
      <c r="X72" s="17">
        <f t="shared" si="13"/>
        <v>59.900552664999999</v>
      </c>
      <c r="Y72" s="17">
        <f t="shared" si="13"/>
        <v>55.219730970000001</v>
      </c>
      <c r="Z72" s="17">
        <f t="shared" si="13"/>
        <v>56.350799320000007</v>
      </c>
      <c r="AA72" s="17">
        <f t="shared" si="13"/>
        <v>60.456778549999989</v>
      </c>
      <c r="AB72" s="17">
        <f t="shared" si="13"/>
        <v>61.42412885000001</v>
      </c>
      <c r="AC72" s="17">
        <f t="shared" si="13"/>
        <v>58.954340710000011</v>
      </c>
      <c r="AD72" s="17">
        <f t="shared" si="13"/>
        <v>55.148089429999999</v>
      </c>
      <c r="AE72" s="17">
        <f t="shared" si="13"/>
        <v>51.643228920000006</v>
      </c>
      <c r="AF72" s="17">
        <f t="shared" si="13"/>
        <v>50.047981668999995</v>
      </c>
      <c r="AG72" s="17">
        <f t="shared" si="13"/>
        <v>50.915288459999999</v>
      </c>
      <c r="AH72" s="17">
        <f t="shared" si="13"/>
        <v>52.933076669999998</v>
      </c>
      <c r="AI72" s="17">
        <f t="shared" si="13"/>
        <v>50.777175270000008</v>
      </c>
      <c r="AJ72" s="17">
        <f t="shared" si="13"/>
        <v>53.434614309999994</v>
      </c>
      <c r="AK72" s="17">
        <f t="shared" si="13"/>
        <v>52.676341486999995</v>
      </c>
      <c r="AL72" s="17">
        <f t="shared" si="13"/>
        <v>53.352426727000001</v>
      </c>
      <c r="AM72" s="17">
        <f t="shared" si="13"/>
        <v>61.364935226999997</v>
      </c>
      <c r="AN72" s="17">
        <f t="shared" si="13"/>
        <v>60.818407557000015</v>
      </c>
      <c r="AO72" s="17">
        <f t="shared" si="13"/>
        <v>64.231940749999993</v>
      </c>
      <c r="AP72" s="17">
        <f t="shared" si="13"/>
        <v>69.914631760000006</v>
      </c>
      <c r="AQ72" s="17">
        <f t="shared" si="13"/>
        <v>78.966309969999998</v>
      </c>
      <c r="AR72" s="17">
        <f t="shared" si="13"/>
        <v>85.327257250000002</v>
      </c>
      <c r="AS72" s="17">
        <f t="shared" si="13"/>
        <v>95.280437849999984</v>
      </c>
      <c r="AT72" s="17">
        <f t="shared" si="13"/>
        <v>106.407145645</v>
      </c>
      <c r="AU72" s="17">
        <f t="shared" si="13"/>
        <v>105.50243430749998</v>
      </c>
      <c r="AV72" s="17">
        <f t="shared" si="13"/>
        <v>103.19641874999999</v>
      </c>
      <c r="AW72" s="17">
        <f t="shared" si="13"/>
        <v>120.74397195</v>
      </c>
      <c r="AX72" s="17">
        <f t="shared" si="13"/>
        <v>126.77647636999998</v>
      </c>
      <c r="AY72" s="17">
        <f t="shared" si="13"/>
        <v>133.01942827000002</v>
      </c>
      <c r="AZ72" s="17">
        <f t="shared" si="13"/>
        <v>144.03234663000003</v>
      </c>
      <c r="BA72" s="17">
        <f t="shared" si="13"/>
        <v>157.01418959999998</v>
      </c>
      <c r="BB72" s="17">
        <f t="shared" si="13"/>
        <v>152.30960694000001</v>
      </c>
      <c r="BC72" s="17">
        <f t="shared" si="13"/>
        <v>151.78183302999997</v>
      </c>
      <c r="BD72" s="17">
        <f t="shared" si="13"/>
        <v>155.84989849000002</v>
      </c>
      <c r="BE72" s="17">
        <f t="shared" si="13"/>
        <v>166.25335313000002</v>
      </c>
      <c r="BT72" s="6">
        <v>-24.6</v>
      </c>
      <c r="BU72" s="6">
        <v>-243.68703250000002</v>
      </c>
      <c r="BV72" s="6">
        <v>-225</v>
      </c>
      <c r="BW72" s="6">
        <v>-398.77437500000002</v>
      </c>
      <c r="BX72" s="6">
        <v>0.5</v>
      </c>
      <c r="BY72" s="6">
        <v>1</v>
      </c>
      <c r="BZ72" s="6" t="s">
        <v>106</v>
      </c>
      <c r="CB72" s="6">
        <v>136.89926316900002</v>
      </c>
      <c r="CC72" s="6">
        <v>125.85921312300003</v>
      </c>
      <c r="CD72" s="6">
        <v>133.19343015400005</v>
      </c>
      <c r="CE72" s="6">
        <v>135.79548685600002</v>
      </c>
      <c r="CF72" s="6">
        <v>124.76081525400002</v>
      </c>
      <c r="CG72" s="6">
        <v>110.38740987299998</v>
      </c>
      <c r="CH72" s="6">
        <v>106.90224357699998</v>
      </c>
      <c r="CI72" s="6">
        <v>96.540122347999983</v>
      </c>
      <c r="CJ72" s="6">
        <v>90.129925819000007</v>
      </c>
      <c r="CK72" s="6">
        <v>99.147531729000008</v>
      </c>
      <c r="CL72" s="6">
        <v>84.376010866000001</v>
      </c>
      <c r="CM72" s="6">
        <v>81.521481479000016</v>
      </c>
      <c r="CN72" s="6">
        <v>58.281277308000007</v>
      </c>
      <c r="CO72" s="6">
        <v>47.581297534000022</v>
      </c>
      <c r="CP72" s="6">
        <v>60.816652250999994</v>
      </c>
      <c r="CQ72" s="6">
        <v>59.900552664999999</v>
      </c>
      <c r="CR72" s="6">
        <v>55.219730970000001</v>
      </c>
      <c r="CS72" s="6">
        <v>56.350799320000007</v>
      </c>
      <c r="CT72" s="6">
        <v>60.456778549999989</v>
      </c>
      <c r="CU72" s="6">
        <v>61.42412885000001</v>
      </c>
      <c r="CV72" s="6">
        <v>58.954340710000011</v>
      </c>
      <c r="CW72" s="6">
        <v>55.148089429999999</v>
      </c>
      <c r="CX72" s="6">
        <v>51.643228920000006</v>
      </c>
      <c r="CY72" s="6">
        <v>50.047981668999995</v>
      </c>
      <c r="CZ72" s="6">
        <v>50.915288459999999</v>
      </c>
      <c r="DA72" s="6">
        <v>52.933076669999998</v>
      </c>
      <c r="DB72" s="6">
        <v>50.777175270000008</v>
      </c>
      <c r="DC72" s="6">
        <v>53.434614309999994</v>
      </c>
      <c r="DD72" s="6">
        <v>52.676341486999995</v>
      </c>
      <c r="DE72" s="6">
        <v>53.352426727000001</v>
      </c>
      <c r="DF72" s="6">
        <v>61.364935226999997</v>
      </c>
      <c r="DG72" s="6">
        <v>60.818407557000015</v>
      </c>
      <c r="DH72" s="6">
        <v>64.231940749999993</v>
      </c>
      <c r="DI72" s="6">
        <v>69.914631760000006</v>
      </c>
      <c r="DJ72" s="6">
        <v>78.966309969999998</v>
      </c>
      <c r="DK72" s="6">
        <v>85.327257250000002</v>
      </c>
      <c r="DL72" s="6">
        <v>95.280437849999984</v>
      </c>
      <c r="DM72" s="6">
        <v>106.407145645</v>
      </c>
      <c r="DN72" s="6">
        <v>105.50243430749998</v>
      </c>
      <c r="DO72" s="6">
        <v>103.19641874999999</v>
      </c>
      <c r="DP72" s="6">
        <v>120.74397195</v>
      </c>
      <c r="DQ72" s="6">
        <v>126.77647636999998</v>
      </c>
      <c r="DR72" s="6">
        <v>133.01942827000002</v>
      </c>
      <c r="DS72" s="6">
        <v>144.03234663000003</v>
      </c>
      <c r="DT72" s="6">
        <v>157.01418959999998</v>
      </c>
      <c r="DU72" s="6">
        <v>152.30960694000001</v>
      </c>
      <c r="DV72" s="6">
        <v>151.78183302999997</v>
      </c>
      <c r="DW72" s="6">
        <v>155.84989849000002</v>
      </c>
      <c r="DX72" s="6">
        <v>166.25335313000002</v>
      </c>
    </row>
    <row r="73" spans="1:137" s="6" customFormat="1" x14ac:dyDescent="0.25">
      <c r="A73" s="29">
        <v>-55</v>
      </c>
      <c r="B73" s="29">
        <f t="shared" si="3"/>
        <v>-347.75617426231963</v>
      </c>
      <c r="C73" s="29">
        <v>-310</v>
      </c>
      <c r="D73" s="29">
        <f t="shared" si="4"/>
        <v>-543.08205915544954</v>
      </c>
      <c r="E73" s="30">
        <f>D132</f>
        <v>0.29725594307251085</v>
      </c>
      <c r="F73" s="29">
        <f>A89</f>
        <v>-40.289979322514924</v>
      </c>
      <c r="G73" s="31" t="s">
        <v>107</v>
      </c>
      <c r="I73" s="17">
        <f t="shared" ref="I73:BE73" si="14">SUM(I50,I53:I54)</f>
        <v>27884.187446517659</v>
      </c>
      <c r="J73" s="17">
        <f t="shared" si="14"/>
        <v>29866.14050059472</v>
      </c>
      <c r="K73" s="17">
        <f t="shared" si="14"/>
        <v>30325.541042829656</v>
      </c>
      <c r="L73" s="17">
        <f t="shared" si="14"/>
        <v>30725.694207534059</v>
      </c>
      <c r="M73" s="17">
        <f t="shared" si="14"/>
        <v>31169.96202286136</v>
      </c>
      <c r="N73" s="17">
        <f t="shared" si="14"/>
        <v>31458.628708024837</v>
      </c>
      <c r="O73" s="17">
        <f t="shared" si="14"/>
        <v>31749.012168072502</v>
      </c>
      <c r="P73" s="17">
        <f t="shared" si="14"/>
        <v>32305.123850995475</v>
      </c>
      <c r="Q73" s="17">
        <f t="shared" si="14"/>
        <v>32866.659761140087</v>
      </c>
      <c r="R73" s="17">
        <f t="shared" si="14"/>
        <v>33455.690431213588</v>
      </c>
      <c r="S73" s="17">
        <f t="shared" si="14"/>
        <v>34056.594607105144</v>
      </c>
      <c r="T73" s="17">
        <f t="shared" si="14"/>
        <v>34395.212125555685</v>
      </c>
      <c r="U73" s="17">
        <f t="shared" si="14"/>
        <v>34727.846822636289</v>
      </c>
      <c r="V73" s="17">
        <f t="shared" si="14"/>
        <v>35030.990695499684</v>
      </c>
      <c r="W73" s="17">
        <f t="shared" si="14"/>
        <v>35464.229111838809</v>
      </c>
      <c r="X73" s="17">
        <f t="shared" si="14"/>
        <v>35838.964731214575</v>
      </c>
      <c r="Y73" s="17">
        <f t="shared" si="14"/>
        <v>36290.17155706737</v>
      </c>
      <c r="Z73" s="17">
        <f t="shared" si="14"/>
        <v>36630.911053221869</v>
      </c>
      <c r="AA73" s="17">
        <f t="shared" si="14"/>
        <v>37028.031046895368</v>
      </c>
      <c r="AB73" s="17">
        <f t="shared" si="14"/>
        <v>37470.165467247643</v>
      </c>
      <c r="AC73" s="17">
        <f t="shared" si="14"/>
        <v>37907.173215283256</v>
      </c>
      <c r="AD73" s="17">
        <f t="shared" si="14"/>
        <v>38596.089194994085</v>
      </c>
      <c r="AE73" s="17">
        <f t="shared" si="14"/>
        <v>38970.543989256286</v>
      </c>
      <c r="AF73" s="17">
        <f t="shared" si="14"/>
        <v>39364.50418179742</v>
      </c>
      <c r="AG73" s="17">
        <f t="shared" si="14"/>
        <v>39731.073209491893</v>
      </c>
      <c r="AH73" s="17">
        <f t="shared" si="14"/>
        <v>39899.110562460621</v>
      </c>
      <c r="AI73" s="17">
        <f t="shared" si="14"/>
        <v>40280.923099849744</v>
      </c>
      <c r="AJ73" s="17">
        <f t="shared" si="14"/>
        <v>40199.897963815856</v>
      </c>
      <c r="AK73" s="17">
        <f t="shared" si="14"/>
        <v>40168.007762149711</v>
      </c>
      <c r="AL73" s="17">
        <f t="shared" si="14"/>
        <v>40331.643745441928</v>
      </c>
      <c r="AM73" s="17">
        <f t="shared" si="14"/>
        <v>40693.291102196876</v>
      </c>
      <c r="AN73" s="17">
        <f t="shared" si="14"/>
        <v>40142.594558791716</v>
      </c>
      <c r="AO73" s="17">
        <f t="shared" si="14"/>
        <v>40205.854224139388</v>
      </c>
      <c r="AP73" s="17">
        <f t="shared" si="14"/>
        <v>40680.5825999343</v>
      </c>
      <c r="AQ73" s="17">
        <f t="shared" si="14"/>
        <v>40935.966637296297</v>
      </c>
      <c r="AR73" s="17">
        <f t="shared" si="14"/>
        <v>41149.450095596985</v>
      </c>
      <c r="AS73" s="17">
        <f t="shared" si="14"/>
        <v>42140.634966395424</v>
      </c>
      <c r="AT73" s="17">
        <f t="shared" si="14"/>
        <v>42303.245168148344</v>
      </c>
      <c r="AU73" s="17">
        <f t="shared" si="14"/>
        <v>42435.095101019535</v>
      </c>
      <c r="AV73" s="17">
        <f t="shared" si="14"/>
        <v>42599.386840437306</v>
      </c>
      <c r="AW73" s="17">
        <f t="shared" si="14"/>
        <v>42579.474535848189</v>
      </c>
      <c r="AX73" s="17">
        <f t="shared" si="14"/>
        <v>42999.682630082229</v>
      </c>
      <c r="AY73" s="17">
        <f t="shared" si="14"/>
        <v>43467.741006145523</v>
      </c>
      <c r="AZ73" s="17">
        <f t="shared" si="14"/>
        <v>44105.377908797665</v>
      </c>
      <c r="BA73" s="17">
        <f t="shared" si="14"/>
        <v>44692.280244845111</v>
      </c>
      <c r="BB73" s="17">
        <f t="shared" si="14"/>
        <v>45360.57124466887</v>
      </c>
      <c r="BC73" s="17">
        <f t="shared" si="14"/>
        <v>45960.28521337203</v>
      </c>
      <c r="BD73" s="17">
        <f t="shared" si="14"/>
        <v>46637.124438919578</v>
      </c>
      <c r="BE73" s="17">
        <f t="shared" si="14"/>
        <v>47206.3105298304</v>
      </c>
      <c r="BT73" s="6">
        <v>-55</v>
      </c>
      <c r="BU73" s="6">
        <v>-347.79446961556448</v>
      </c>
      <c r="BV73" s="6">
        <v>-310</v>
      </c>
      <c r="BW73" s="6">
        <v>-543.8702902127028</v>
      </c>
      <c r="BX73" s="6">
        <v>0.2385252425973354</v>
      </c>
      <c r="BY73" s="6">
        <v>-41.945579106705978</v>
      </c>
      <c r="BZ73" s="6" t="s">
        <v>108</v>
      </c>
      <c r="CB73" s="6">
        <v>27884.187446517659</v>
      </c>
      <c r="CC73" s="6">
        <v>29866.14050059472</v>
      </c>
      <c r="CD73" s="6">
        <v>30325.541042829656</v>
      </c>
      <c r="CE73" s="6">
        <v>30725.694207534059</v>
      </c>
      <c r="CF73" s="6">
        <v>31169.96202286136</v>
      </c>
      <c r="CG73" s="6">
        <v>31458.628708024837</v>
      </c>
      <c r="CH73" s="6">
        <v>31749.012168072502</v>
      </c>
      <c r="CI73" s="6">
        <v>32305.123850995475</v>
      </c>
      <c r="CJ73" s="6">
        <v>32866.659761140087</v>
      </c>
      <c r="CK73" s="6">
        <v>33455.690431213588</v>
      </c>
      <c r="CL73" s="6">
        <v>34056.594607105144</v>
      </c>
      <c r="CM73" s="6">
        <v>34395.212125555685</v>
      </c>
      <c r="CN73" s="6">
        <v>34727.846822636289</v>
      </c>
      <c r="CO73" s="6">
        <v>35030.990695499684</v>
      </c>
      <c r="CP73" s="6">
        <v>35464.229111838809</v>
      </c>
      <c r="CQ73" s="6">
        <v>35838.964731214575</v>
      </c>
      <c r="CR73" s="6">
        <v>36290.17155706737</v>
      </c>
      <c r="CS73" s="6">
        <v>36630.911053221869</v>
      </c>
      <c r="CT73" s="6">
        <v>37028.031046895368</v>
      </c>
      <c r="CU73" s="6">
        <v>37470.165467247643</v>
      </c>
      <c r="CV73" s="6">
        <v>37907.173215283256</v>
      </c>
      <c r="CW73" s="6">
        <v>38596.089194994085</v>
      </c>
      <c r="CX73" s="6">
        <v>38970.543989256286</v>
      </c>
      <c r="CY73" s="6">
        <v>39364.50418179742</v>
      </c>
      <c r="CZ73" s="6">
        <v>39731.073209491893</v>
      </c>
      <c r="DA73" s="6">
        <v>39899.110562460621</v>
      </c>
      <c r="DB73" s="6">
        <v>40280.923099849744</v>
      </c>
      <c r="DC73" s="6">
        <v>40199.897963815856</v>
      </c>
      <c r="DD73" s="6">
        <v>40168.007762149711</v>
      </c>
      <c r="DE73" s="6">
        <v>40331.643745441928</v>
      </c>
      <c r="DF73" s="6">
        <v>40693.291102196876</v>
      </c>
      <c r="DG73" s="6">
        <v>40142.594558791716</v>
      </c>
      <c r="DH73" s="6">
        <v>40205.854224139388</v>
      </c>
      <c r="DI73" s="6">
        <v>40680.5825999343</v>
      </c>
      <c r="DJ73" s="6">
        <v>40935.966637296297</v>
      </c>
      <c r="DK73" s="6">
        <v>41149.450095596985</v>
      </c>
      <c r="DL73" s="6">
        <v>42140.634966395424</v>
      </c>
      <c r="DM73" s="6">
        <v>42303.245168148344</v>
      </c>
      <c r="DN73" s="6">
        <v>42435.095101019535</v>
      </c>
      <c r="DO73" s="6">
        <v>42599.386840437306</v>
      </c>
      <c r="DP73" s="6">
        <v>42579.474535848189</v>
      </c>
      <c r="DQ73" s="6">
        <v>42999.682630082229</v>
      </c>
      <c r="DR73" s="6">
        <v>43467.741006145523</v>
      </c>
      <c r="DS73" s="6">
        <v>44105.377908797665</v>
      </c>
      <c r="DT73" s="6">
        <v>44692.280244845111</v>
      </c>
      <c r="DU73" s="6">
        <v>45360.57124466887</v>
      </c>
      <c r="DV73" s="6">
        <v>45960.28521337203</v>
      </c>
      <c r="DW73" s="6">
        <v>46637.124438919578</v>
      </c>
      <c r="DX73" s="6">
        <v>47206.3105298304</v>
      </c>
    </row>
    <row r="74" spans="1:137" s="6" customFormat="1" x14ac:dyDescent="0.25">
      <c r="A74" s="29">
        <v>-41</v>
      </c>
      <c r="B74" s="29">
        <f t="shared" si="3"/>
        <v>-254.69397000000004</v>
      </c>
      <c r="C74" s="29">
        <v>-225</v>
      </c>
      <c r="D74" s="29">
        <f t="shared" si="4"/>
        <v>-408.98499999999996</v>
      </c>
      <c r="E74" s="30">
        <v>2.8</v>
      </c>
      <c r="F74" s="29">
        <v>-16</v>
      </c>
      <c r="G74" s="31" t="s">
        <v>66</v>
      </c>
      <c r="I74" s="17"/>
      <c r="J74" s="17"/>
      <c r="K74" s="17"/>
      <c r="L74" s="17"/>
      <c r="M74" s="20"/>
      <c r="N74" s="21"/>
      <c r="O74" s="21"/>
      <c r="P74" s="21"/>
      <c r="Q74" s="21"/>
      <c r="R74" s="21"/>
      <c r="S74" s="22"/>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I74" s="6" t="s">
        <v>109</v>
      </c>
      <c r="BT74" s="6">
        <v>-41</v>
      </c>
      <c r="BU74" s="6">
        <v>-254.69397000000004</v>
      </c>
      <c r="BV74" s="6">
        <v>-225</v>
      </c>
      <c r="BW74" s="6">
        <v>-408.98499999999996</v>
      </c>
      <c r="BX74" s="6">
        <v>2.8</v>
      </c>
      <c r="BY74" s="6">
        <v>-16</v>
      </c>
      <c r="BZ74" s="6" t="s">
        <v>110</v>
      </c>
    </row>
    <row r="75" spans="1:137" s="6" customFormat="1" x14ac:dyDescent="0.25">
      <c r="A75" s="29"/>
      <c r="B75" s="29"/>
      <c r="C75" s="29"/>
      <c r="D75" s="29"/>
      <c r="E75" s="29"/>
      <c r="F75" s="29"/>
      <c r="G75" s="31"/>
      <c r="I75" s="17"/>
      <c r="J75" s="17"/>
      <c r="K75" s="17"/>
      <c r="L75" s="17"/>
      <c r="M75" s="23"/>
      <c r="N75" s="25"/>
      <c r="O75" s="25"/>
      <c r="P75" s="3" t="s">
        <v>111</v>
      </c>
      <c r="Q75" s="25"/>
      <c r="R75" s="25"/>
      <c r="S75" s="24"/>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CI75" s="6" t="s">
        <v>111</v>
      </c>
    </row>
    <row r="76" spans="1:137" s="6" customFormat="1" x14ac:dyDescent="0.25">
      <c r="A76" s="32" t="s">
        <v>112</v>
      </c>
      <c r="B76" s="32"/>
      <c r="C76" s="32"/>
      <c r="D76" s="32"/>
      <c r="E76" s="32"/>
      <c r="F76" s="29"/>
      <c r="I76" s="17"/>
      <c r="M76" s="13"/>
      <c r="N76" s="14"/>
      <c r="O76" s="14"/>
      <c r="P76" s="14"/>
      <c r="Q76" s="14"/>
      <c r="R76" s="14"/>
      <c r="S76" s="15"/>
      <c r="AL76" s="17">
        <f>SUM(AL77:AL78)</f>
        <v>158.15948245335073</v>
      </c>
      <c r="BT76" s="6" t="s">
        <v>112</v>
      </c>
      <c r="DE76" s="6">
        <v>158.15948245335073</v>
      </c>
    </row>
    <row r="77" spans="1:137" s="6" customFormat="1" x14ac:dyDescent="0.25">
      <c r="A77" s="33">
        <f t="shared" ref="A77:D85" si="15">A66/1000+1</f>
        <v>0.93700000000000006</v>
      </c>
      <c r="B77" s="33">
        <f t="shared" si="15"/>
        <v>0.63734939959668802</v>
      </c>
      <c r="C77" s="33">
        <f t="shared" si="15"/>
        <v>0.67999999999999994</v>
      </c>
      <c r="D77" s="33">
        <f t="shared" si="15"/>
        <v>0.44376991356126905</v>
      </c>
      <c r="E77" s="29"/>
      <c r="F77" s="29"/>
      <c r="G77" s="31" t="s">
        <v>69</v>
      </c>
      <c r="I77" s="17">
        <v>47.961141060633551</v>
      </c>
      <c r="J77" s="17">
        <v>47.897477145191111</v>
      </c>
      <c r="K77" s="17">
        <v>47.789378632584118</v>
      </c>
      <c r="L77" s="17">
        <v>47.631533343456439</v>
      </c>
      <c r="M77" s="17">
        <v>47.420214149802192</v>
      </c>
      <c r="N77" s="17">
        <v>47.153177488247536</v>
      </c>
      <c r="O77" s="17">
        <v>46.829561873332196</v>
      </c>
      <c r="P77" s="17">
        <v>46.449786410791248</v>
      </c>
      <c r="Q77" s="17">
        <v>46.015449310836757</v>
      </c>
      <c r="R77" s="17">
        <v>45.529226401439438</v>
      </c>
      <c r="S77" s="17">
        <v>44.994769641610326</v>
      </c>
      <c r="T77" s="17">
        <v>44.416605634682483</v>
      </c>
      <c r="U77" s="17">
        <v>43.800034141592619</v>
      </c>
      <c r="V77" s="17">
        <v>43.151026594162808</v>
      </c>
      <c r="W77" s="17">
        <v>42.47612460838215</v>
      </c>
      <c r="X77" s="17">
        <v>41.782338497688414</v>
      </c>
      <c r="Y77" s="17">
        <v>41.077045786249762</v>
      </c>
      <c r="Z77" s="17">
        <v>40.367889722246375</v>
      </c>
      <c r="AA77" s="17">
        <v>39.662677791152134</v>
      </c>
      <c r="AB77" s="17">
        <v>38.969280229016341</v>
      </c>
      <c r="AC77" s="17">
        <v>38.295528535745305</v>
      </c>
      <c r="AD77" s="17">
        <v>37.649113988384087</v>
      </c>
      <c r="AE77" s="17">
        <v>37.037486154398152</v>
      </c>
      <c r="AF77" s="17">
        <v>36.467751404955017</v>
      </c>
      <c r="AG77" s="17">
        <v>35.946571428205957</v>
      </c>
      <c r="AH77" s="17">
        <v>35.480061742567663</v>
      </c>
      <c r="AI77" s="17">
        <v>35.073690210003903</v>
      </c>
      <c r="AJ77" s="17">
        <v>34.732175549307208</v>
      </c>
      <c r="AK77" s="17">
        <v>34.45938584938056</v>
      </c>
      <c r="AL77" s="17">
        <v>34.258237082519024</v>
      </c>
      <c r="AM77" s="17">
        <v>34.130591617691451</v>
      </c>
      <c r="AN77" s="17">
        <v>34.07715673382215</v>
      </c>
      <c r="AO77" s="17">
        <v>34.097383133072533</v>
      </c>
      <c r="AP77" s="17">
        <v>34.189363454122834</v>
      </c>
      <c r="AQ77" s="17">
        <v>34.34973078545373</v>
      </c>
      <c r="AR77" s="17">
        <v>34.57355717862805</v>
      </c>
      <c r="AS77" s="17">
        <v>34.854252161572433</v>
      </c>
      <c r="AT77" s="17">
        <v>35.183461251858994</v>
      </c>
      <c r="AU77" s="17">
        <v>35.550964469987015</v>
      </c>
      <c r="AV77" s="17">
        <v>35.944574852664616</v>
      </c>
      <c r="AW77" s="17">
        <v>36.350036966090386</v>
      </c>
      <c r="AX77" s="17">
        <v>36.750925419235124</v>
      </c>
      <c r="AY77" s="17">
        <v>37.128543377123449</v>
      </c>
      <c r="AZ77" s="17">
        <v>37.461821074115512</v>
      </c>
      <c r="BA77" s="17">
        <v>37.727214327188648</v>
      </c>
      <c r="BB77" s="17">
        <v>37.898603049219062</v>
      </c>
      <c r="BC77" s="17">
        <v>37.947189762263498</v>
      </c>
      <c r="BD77" s="17">
        <v>37.841398110840885</v>
      </c>
      <c r="BE77" s="34">
        <v>37.546771375214057</v>
      </c>
      <c r="BF77" s="17">
        <v>37.025870984671393</v>
      </c>
      <c r="BG77" s="17">
        <v>36.238175030808499</v>
      </c>
      <c r="BI77" s="6">
        <v>-8.4572265273032262E-7</v>
      </c>
      <c r="BJ77" s="6">
        <v>-5.2357365119896794E-5</v>
      </c>
      <c r="BK77" s="6">
        <v>1.7393703740828027E-5</v>
      </c>
      <c r="BL77" s="6">
        <v>3.715764784425362E-2</v>
      </c>
      <c r="BM77" s="6">
        <v>-9.0556722329525413E-2</v>
      </c>
      <c r="BN77" s="6">
        <v>34.130591617691451</v>
      </c>
      <c r="BT77" s="6">
        <v>0.93700000000000006</v>
      </c>
      <c r="BU77" s="6">
        <v>0.63731197874357326</v>
      </c>
      <c r="BV77" s="6">
        <v>0.67999999999999994</v>
      </c>
      <c r="BW77" s="6">
        <v>0.44300436422105904</v>
      </c>
      <c r="BZ77" s="6" t="s">
        <v>69</v>
      </c>
      <c r="CB77" s="6">
        <v>47.961141060633551</v>
      </c>
      <c r="CC77" s="6">
        <v>47.897477145191111</v>
      </c>
      <c r="CD77" s="6">
        <v>47.789378632584118</v>
      </c>
      <c r="CE77" s="6">
        <v>47.631533343456439</v>
      </c>
      <c r="CF77" s="6">
        <v>47.420214149802192</v>
      </c>
      <c r="CG77" s="6">
        <v>47.153177488247536</v>
      </c>
      <c r="CH77" s="6">
        <v>46.829561873332196</v>
      </c>
      <c r="CI77" s="6">
        <v>46.449786410791248</v>
      </c>
      <c r="CJ77" s="6">
        <v>46.015449310836757</v>
      </c>
      <c r="CK77" s="6">
        <v>45.529226401439438</v>
      </c>
      <c r="CL77" s="6">
        <v>44.994769641610326</v>
      </c>
      <c r="CM77" s="6">
        <v>44.416605634682483</v>
      </c>
      <c r="CN77" s="6">
        <v>43.800034141592619</v>
      </c>
      <c r="CO77" s="6">
        <v>43.151026594162808</v>
      </c>
      <c r="CP77" s="6">
        <v>42.47612460838215</v>
      </c>
      <c r="CQ77" s="6">
        <v>41.782338497688414</v>
      </c>
      <c r="CR77" s="6">
        <v>41.077045786249762</v>
      </c>
      <c r="CS77" s="6">
        <v>40.367889722246375</v>
      </c>
      <c r="CT77" s="6">
        <v>39.662677791152134</v>
      </c>
      <c r="CU77" s="6">
        <v>38.969280229016341</v>
      </c>
      <c r="CV77" s="6">
        <v>38.295528535745305</v>
      </c>
      <c r="CW77" s="6">
        <v>37.649113988384087</v>
      </c>
      <c r="CX77" s="6">
        <v>37.037486154398152</v>
      </c>
      <c r="CY77" s="6">
        <v>36.467751404955017</v>
      </c>
      <c r="CZ77" s="6">
        <v>35.946571428205957</v>
      </c>
      <c r="DA77" s="6">
        <v>35.480061742567663</v>
      </c>
      <c r="DB77" s="6">
        <v>35.073690210003903</v>
      </c>
      <c r="DC77" s="6">
        <v>34.732175549307208</v>
      </c>
      <c r="DD77" s="6">
        <v>34.45938584938056</v>
      </c>
      <c r="DE77" s="6">
        <v>34.258237082519024</v>
      </c>
      <c r="DF77" s="6">
        <v>34.130591617691451</v>
      </c>
      <c r="DG77" s="6">
        <v>34.07715673382215</v>
      </c>
      <c r="DH77" s="6">
        <v>34.097383133072533</v>
      </c>
      <c r="DI77" s="6">
        <v>34.189363454122834</v>
      </c>
      <c r="DJ77" s="6">
        <v>34.34973078545373</v>
      </c>
      <c r="DK77" s="6">
        <v>34.57355717862805</v>
      </c>
      <c r="DL77" s="6">
        <v>34.854252161572433</v>
      </c>
      <c r="DM77" s="6">
        <v>35.183461251858994</v>
      </c>
      <c r="DN77" s="6">
        <v>35.550964469987015</v>
      </c>
      <c r="DO77" s="6">
        <v>35.944574852664616</v>
      </c>
      <c r="DP77" s="6">
        <v>36.350036966090386</v>
      </c>
      <c r="DQ77" s="6">
        <v>36.750925419235124</v>
      </c>
      <c r="DR77" s="6">
        <v>37.128543377123449</v>
      </c>
      <c r="DS77" s="6">
        <v>37.461821074115512</v>
      </c>
      <c r="DT77" s="6">
        <v>37.727214327188648</v>
      </c>
      <c r="DU77" s="6">
        <v>37.898603049219062</v>
      </c>
      <c r="DV77" s="6">
        <v>37.947189762263498</v>
      </c>
      <c r="DW77" s="6">
        <v>37.841398110840885</v>
      </c>
      <c r="DX77" s="6">
        <v>37.546771375214057</v>
      </c>
      <c r="DY77" s="6">
        <v>37.025870984671393</v>
      </c>
      <c r="DZ77" s="6">
        <v>36.238175030808499</v>
      </c>
      <c r="EB77" s="6">
        <v>-8.4572265273032262E-7</v>
      </c>
      <c r="EC77" s="6">
        <v>-5.2357365119896794E-5</v>
      </c>
      <c r="ED77" s="6">
        <v>1.7393703740828027E-5</v>
      </c>
      <c r="EE77" s="6">
        <v>3.715764784425362E-2</v>
      </c>
      <c r="EF77" s="6">
        <v>-9.0556722329525413E-2</v>
      </c>
      <c r="EG77" s="6">
        <v>34.130591617691451</v>
      </c>
    </row>
    <row r="78" spans="1:137" s="6" customFormat="1" x14ac:dyDescent="0.25">
      <c r="A78" s="33">
        <f t="shared" si="15"/>
        <v>0.9395</v>
      </c>
      <c r="B78" s="33">
        <f t="shared" si="15"/>
        <v>0.62965211221220607</v>
      </c>
      <c r="C78" s="33">
        <f t="shared" si="15"/>
        <v>0.66999999999999993</v>
      </c>
      <c r="D78" s="33">
        <f t="shared" si="15"/>
        <v>0.430813828282123</v>
      </c>
      <c r="E78" s="29"/>
      <c r="F78" s="29"/>
      <c r="G78" s="31" t="s">
        <v>98</v>
      </c>
      <c r="I78" s="17">
        <v>89.027308209790675</v>
      </c>
      <c r="J78" s="17">
        <v>89.998162024213585</v>
      </c>
      <c r="K78" s="17">
        <v>91.196239351978107</v>
      </c>
      <c r="L78" s="17">
        <v>92.569489228366052</v>
      </c>
      <c r="M78" s="17">
        <v>94.071598934793755</v>
      </c>
      <c r="N78" s="17">
        <v>95.661727665363131</v>
      </c>
      <c r="O78" s="17">
        <v>97.304240193412667</v>
      </c>
      <c r="P78" s="17">
        <v>98.968440538068393</v>
      </c>
      <c r="Q78" s="17">
        <v>100.62830563079496</v>
      </c>
      <c r="R78" s="17">
        <v>102.26221898194652</v>
      </c>
      <c r="S78" s="17">
        <v>103.8527043473179</v>
      </c>
      <c r="T78" s="17">
        <v>105.38615939469545</v>
      </c>
      <c r="U78" s="17">
        <v>106.85258937040814</v>
      </c>
      <c r="V78" s="17">
        <v>108.24534076587852</v>
      </c>
      <c r="W78" s="17">
        <v>109.56083498417378</v>
      </c>
      <c r="X78" s="17">
        <v>110.79830200655668</v>
      </c>
      <c r="Y78" s="17">
        <v>111.95951405903661</v>
      </c>
      <c r="Z78" s="17">
        <v>113.04851927892059</v>
      </c>
      <c r="AA78" s="17">
        <v>114.07137538136423</v>
      </c>
      <c r="AB78" s="17">
        <v>115.03588332592281</v>
      </c>
      <c r="AC78" s="17">
        <v>115.95132098310219</v>
      </c>
      <c r="AD78" s="17">
        <v>116.82817680090993</v>
      </c>
      <c r="AE78" s="17">
        <v>117.67788347140618</v>
      </c>
      <c r="AF78" s="17">
        <v>118.51255159725476</v>
      </c>
      <c r="AG78" s="17">
        <v>119.34470335827413</v>
      </c>
      <c r="AH78" s="17">
        <v>120.18700617798844</v>
      </c>
      <c r="AI78" s="17">
        <v>121.05200639017846</v>
      </c>
      <c r="AJ78" s="17">
        <v>121.95186290543265</v>
      </c>
      <c r="AK78" s="17">
        <v>122.89808087769812</v>
      </c>
      <c r="AL78" s="17">
        <v>123.9012453708317</v>
      </c>
      <c r="AM78" s="17">
        <v>124.97075502515086</v>
      </c>
      <c r="AN78" s="17">
        <v>126.11455572398478</v>
      </c>
      <c r="AO78" s="17">
        <v>127.3388742602253</v>
      </c>
      <c r="AP78" s="17">
        <v>128.64795200287799</v>
      </c>
      <c r="AQ78" s="17">
        <v>130.04377856361313</v>
      </c>
      <c r="AR78" s="17">
        <v>131.52582546331664</v>
      </c>
      <c r="AS78" s="17">
        <v>133.09077979864122</v>
      </c>
      <c r="AT78" s="17">
        <v>134.73227790855725</v>
      </c>
      <c r="AU78" s="17">
        <v>136.44063904090385</v>
      </c>
      <c r="AV78" s="17">
        <v>138.20259901893985</v>
      </c>
      <c r="AW78" s="17">
        <v>140.00104390789483</v>
      </c>
      <c r="AX78" s="17">
        <v>141.81474368152004</v>
      </c>
      <c r="AY78" s="17">
        <v>143.6180858886396</v>
      </c>
      <c r="AZ78" s="17">
        <v>145.3808093197012</v>
      </c>
      <c r="BA78" s="17">
        <v>147.06773767332746</v>
      </c>
      <c r="BB78" s="17">
        <v>148.63851322286664</v>
      </c>
      <c r="BC78" s="17">
        <v>150.04733048294375</v>
      </c>
      <c r="BD78" s="17">
        <v>151.24266987601163</v>
      </c>
      <c r="BE78" s="34">
        <v>152.16703139890188</v>
      </c>
      <c r="BF78" s="17">
        <v>152.75666828937585</v>
      </c>
      <c r="BG78" s="17">
        <v>152.94132069267562</v>
      </c>
      <c r="BI78" s="6">
        <v>-2.2194454082927446E-6</v>
      </c>
      <c r="BJ78" s="6">
        <v>-7.1628768221205534E-5</v>
      </c>
      <c r="BK78" s="6">
        <v>1.1921535787940796E-3</v>
      </c>
      <c r="BL78" s="6">
        <v>3.7217151025596966E-2</v>
      </c>
      <c r="BM78" s="6">
        <v>1.1054652424431506</v>
      </c>
      <c r="BN78" s="6">
        <v>124.97075502515086</v>
      </c>
      <c r="BT78" s="6">
        <v>0.9395</v>
      </c>
      <c r="BU78" s="6">
        <v>0.62961514329183155</v>
      </c>
      <c r="BV78" s="6">
        <v>0.66999999999999993</v>
      </c>
      <c r="BW78" s="6">
        <v>0.43007062953899955</v>
      </c>
      <c r="BZ78" s="6" t="s">
        <v>98</v>
      </c>
      <c r="CB78" s="6">
        <v>89.027308209790675</v>
      </c>
      <c r="CC78" s="6">
        <v>89.998162024213585</v>
      </c>
      <c r="CD78" s="6">
        <v>91.196239351978107</v>
      </c>
      <c r="CE78" s="6">
        <v>92.569489228366052</v>
      </c>
      <c r="CF78" s="6">
        <v>94.071598934793755</v>
      </c>
      <c r="CG78" s="6">
        <v>95.661727665363131</v>
      </c>
      <c r="CH78" s="6">
        <v>97.304240193412667</v>
      </c>
      <c r="CI78" s="6">
        <v>98.968440538068393</v>
      </c>
      <c r="CJ78" s="6">
        <v>100.62830563079496</v>
      </c>
      <c r="CK78" s="6">
        <v>102.26221898194652</v>
      </c>
      <c r="CL78" s="6">
        <v>103.8527043473179</v>
      </c>
      <c r="CM78" s="6">
        <v>105.38615939469545</v>
      </c>
      <c r="CN78" s="6">
        <v>106.85258937040814</v>
      </c>
      <c r="CO78" s="6">
        <v>108.24534076587852</v>
      </c>
      <c r="CP78" s="6">
        <v>109.56083498417378</v>
      </c>
      <c r="CQ78" s="6">
        <v>110.79830200655668</v>
      </c>
      <c r="CR78" s="6">
        <v>111.95951405903661</v>
      </c>
      <c r="CS78" s="6">
        <v>113.04851927892059</v>
      </c>
      <c r="CT78" s="6">
        <v>114.07137538136423</v>
      </c>
      <c r="CU78" s="6">
        <v>115.03588332592281</v>
      </c>
      <c r="CV78" s="6">
        <v>115.95132098310219</v>
      </c>
      <c r="CW78" s="6">
        <v>116.82817680090993</v>
      </c>
      <c r="CX78" s="6">
        <v>117.67788347140618</v>
      </c>
      <c r="CY78" s="6">
        <v>118.51255159725476</v>
      </c>
      <c r="CZ78" s="6">
        <v>119.34470335827413</v>
      </c>
      <c r="DA78" s="6">
        <v>120.18700617798844</v>
      </c>
      <c r="DB78" s="6">
        <v>121.05200639017846</v>
      </c>
      <c r="DC78" s="6">
        <v>121.95186290543265</v>
      </c>
      <c r="DD78" s="6">
        <v>122.89808087769812</v>
      </c>
      <c r="DE78" s="6">
        <v>123.9012453708317</v>
      </c>
      <c r="DF78" s="6">
        <v>124.97075502515086</v>
      </c>
      <c r="DG78" s="6">
        <v>126.11455572398478</v>
      </c>
      <c r="DH78" s="6">
        <v>127.3388742602253</v>
      </c>
      <c r="DI78" s="6">
        <v>128.64795200287799</v>
      </c>
      <c r="DJ78" s="6">
        <v>130.04377856361313</v>
      </c>
      <c r="DK78" s="6">
        <v>131.52582546331664</v>
      </c>
      <c r="DL78" s="6">
        <v>133.09077979864122</v>
      </c>
      <c r="DM78" s="6">
        <v>134.73227790855725</v>
      </c>
      <c r="DN78" s="6">
        <v>136.44063904090385</v>
      </c>
      <c r="DO78" s="6">
        <v>138.20259901893985</v>
      </c>
      <c r="DP78" s="6">
        <v>140.00104390789483</v>
      </c>
      <c r="DQ78" s="6">
        <v>141.81474368152004</v>
      </c>
      <c r="DR78" s="6">
        <v>143.6180858886396</v>
      </c>
      <c r="DS78" s="6">
        <v>145.3808093197012</v>
      </c>
      <c r="DT78" s="6">
        <v>147.06773767332746</v>
      </c>
      <c r="DU78" s="6">
        <v>148.63851322286664</v>
      </c>
      <c r="DV78" s="6">
        <v>150.04733048294375</v>
      </c>
      <c r="DW78" s="6">
        <v>151.24266987601163</v>
      </c>
      <c r="DX78" s="6">
        <v>152.16703139890188</v>
      </c>
      <c r="DY78" s="6">
        <v>152.75666828937585</v>
      </c>
      <c r="DZ78" s="6">
        <v>152.94132069267562</v>
      </c>
      <c r="EB78" s="6">
        <v>-2.2194454082927446E-6</v>
      </c>
      <c r="EC78" s="6">
        <v>-7.1628768221205534E-5</v>
      </c>
      <c r="ED78" s="6">
        <v>1.1921535787940796E-3</v>
      </c>
      <c r="EE78" s="6">
        <v>3.7217151025596966E-2</v>
      </c>
      <c r="EF78" s="6">
        <v>1.1054652424431506</v>
      </c>
      <c r="EG78" s="6">
        <v>124.97075502515086</v>
      </c>
    </row>
    <row r="79" spans="1:137" s="6" customFormat="1" x14ac:dyDescent="0.25">
      <c r="A79" s="33">
        <f t="shared" si="15"/>
        <v>0.96040000000000003</v>
      </c>
      <c r="B79" s="33">
        <f t="shared" si="15"/>
        <v>0.78989058400000001</v>
      </c>
      <c r="C79" s="33">
        <f t="shared" si="15"/>
        <v>0.82000000000000006</v>
      </c>
      <c r="D79" s="33">
        <f t="shared" si="15"/>
        <v>0.67751024000000015</v>
      </c>
      <c r="E79" s="29"/>
      <c r="F79" s="29"/>
      <c r="G79" s="31" t="s">
        <v>99</v>
      </c>
      <c r="I79" s="17">
        <v>37.174643612919617</v>
      </c>
      <c r="J79" s="17">
        <v>39.066329623146679</v>
      </c>
      <c r="K79" s="17">
        <v>40.401595986928001</v>
      </c>
      <c r="L79" s="17">
        <v>41.293464010212901</v>
      </c>
      <c r="M79" s="17">
        <v>41.843103508494281</v>
      </c>
      <c r="N79" s="17">
        <v>42.140375564020502</v>
      </c>
      <c r="O79" s="17">
        <v>42.264375283007695</v>
      </c>
      <c r="P79" s="17">
        <v>42.28397455285176</v>
      </c>
      <c r="Q79" s="17">
        <v>42.258364799340484</v>
      </c>
      <c r="R79" s="17">
        <v>42.237599743865601</v>
      </c>
      <c r="S79" s="17">
        <v>42.263138160634938</v>
      </c>
      <c r="T79" s="17">
        <v>42.368386633884484</v>
      </c>
      <c r="U79" s="17">
        <v>42.579242315090482</v>
      </c>
      <c r="V79" s="17">
        <v>42.914635680181547</v>
      </c>
      <c r="W79" s="17">
        <v>43.387073286750741</v>
      </c>
      <c r="X79" s="17">
        <v>44.003180531267652</v>
      </c>
      <c r="Y79" s="17">
        <v>44.764244406290544</v>
      </c>
      <c r="Z79" s="17">
        <v>45.666756257678408</v>
      </c>
      <c r="AA79" s="17">
        <v>46.702954541803066</v>
      </c>
      <c r="AB79" s="17">
        <v>47.861367582761268</v>
      </c>
      <c r="AC79" s="17">
        <v>49.127356329586803</v>
      </c>
      <c r="AD79" s="17">
        <v>50.48365711346257</v>
      </c>
      <c r="AE79" s="17">
        <v>51.910924404932686</v>
      </c>
      <c r="AF79" s="17">
        <v>53.388273571114595</v>
      </c>
      <c r="AG79" s="17">
        <v>54.893823632911129</v>
      </c>
      <c r="AH79" s="17">
        <v>56.405240022222635</v>
      </c>
      <c r="AI79" s="17">
        <v>57.900277339159061</v>
      </c>
      <c r="AJ79" s="17">
        <v>59.357322109252038</v>
      </c>
      <c r="AK79" s="17">
        <v>60.755935540667004</v>
      </c>
      <c r="AL79" s="17">
        <v>62.077396281415268</v>
      </c>
      <c r="AM79" s="17">
        <v>63.305243176566137</v>
      </c>
      <c r="AN79" s="17">
        <v>64.42581802545898</v>
      </c>
      <c r="AO79" s="17">
        <v>65.428808338915346</v>
      </c>
      <c r="AP79" s="17">
        <v>66.307790096451043</v>
      </c>
      <c r="AQ79" s="17">
        <v>67.060770503488271</v>
      </c>
      <c r="AR79" s="17">
        <v>67.690730748567645</v>
      </c>
      <c r="AS79" s="17">
        <v>68.206168760560388</v>
      </c>
      <c r="AT79" s="17">
        <v>68.621641965880315</v>
      </c>
      <c r="AU79" s="17">
        <v>68.958310045696038</v>
      </c>
      <c r="AV79" s="17">
        <v>69.244477693142983</v>
      </c>
      <c r="AW79" s="17">
        <v>69.516137370535532</v>
      </c>
      <c r="AX79" s="17">
        <v>69.81751206657907</v>
      </c>
      <c r="AY79" s="17">
        <v>70.201598053582131</v>
      </c>
      <c r="AZ79" s="17">
        <v>70.730707644668485</v>
      </c>
      <c r="BA79" s="17">
        <v>71.47701195098918</v>
      </c>
      <c r="BB79" s="17">
        <v>72.52308363893475</v>
      </c>
      <c r="BC79" s="17">
        <v>73.962439687347157</v>
      </c>
      <c r="BD79" s="17">
        <v>75.900084144732034</v>
      </c>
      <c r="BE79" s="34">
        <v>78.453050886470663</v>
      </c>
      <c r="BF79" s="17">
        <v>81.750946372032189</v>
      </c>
      <c r="BG79" s="17">
        <v>85.936492402185564</v>
      </c>
      <c r="BI79" s="6">
        <v>4.5229767674630304E-6</v>
      </c>
      <c r="BJ79" s="6">
        <v>1.3940464509053341E-4</v>
      </c>
      <c r="BK79" s="6">
        <v>-2.0201723704270833E-3</v>
      </c>
      <c r="BL79" s="6">
        <v>-5.3775427774103067E-2</v>
      </c>
      <c r="BM79" s="6">
        <v>1.1762265214155143</v>
      </c>
      <c r="BN79" s="6">
        <v>63.305243176566137</v>
      </c>
      <c r="BT79" s="6">
        <v>0.96040000000000003</v>
      </c>
      <c r="BU79" s="6">
        <v>0.78989058400000001</v>
      </c>
      <c r="BV79" s="6">
        <v>0.82000000000000006</v>
      </c>
      <c r="BW79" s="6">
        <v>0.67751024000000015</v>
      </c>
      <c r="BZ79" s="6" t="s">
        <v>99</v>
      </c>
      <c r="CB79" s="6">
        <v>38.376023052026561</v>
      </c>
      <c r="CC79" s="6">
        <v>34.920432643873518</v>
      </c>
      <c r="CD79" s="6">
        <v>34.446613991451805</v>
      </c>
      <c r="CE79" s="6">
        <v>36.332326819077316</v>
      </c>
      <c r="CF79" s="6">
        <v>40.019683585642234</v>
      </c>
      <c r="CG79" s="6">
        <v>45.012271795370211</v>
      </c>
      <c r="CH79" s="6">
        <v>50.872276308571941</v>
      </c>
      <c r="CI79" s="6">
        <v>57.217601652400234</v>
      </c>
      <c r="CJ79" s="6">
        <v>63.7189943316057</v>
      </c>
      <c r="CK79" s="6">
        <v>70.097165139292017</v>
      </c>
      <c r="CL79" s="6">
        <v>76.119911467671216</v>
      </c>
      <c r="CM79" s="6">
        <v>81.599239618819269</v>
      </c>
      <c r="CN79" s="6">
        <v>86.388487115431218</v>
      </c>
      <c r="CO79" s="6">
        <v>90.379445011576763</v>
      </c>
      <c r="CP79" s="6">
        <v>93.499480203455562</v>
      </c>
      <c r="CQ79" s="6">
        <v>95.70865774015256</v>
      </c>
      <c r="CR79" s="6">
        <v>96.99686313439345</v>
      </c>
      <c r="CS79" s="6">
        <v>97.380924673299972</v>
      </c>
      <c r="CT79" s="6">
        <v>96.901735729145372</v>
      </c>
      <c r="CU79" s="6">
        <v>95.62137707010973</v>
      </c>
      <c r="CV79" s="6">
        <v>93.620239171035351</v>
      </c>
      <c r="CW79" s="6">
        <v>90.994144524182119</v>
      </c>
      <c r="CX79" s="6">
        <v>87.851469949982928</v>
      </c>
      <c r="CY79" s="6">
        <v>84.310268907799014</v>
      </c>
      <c r="CZ79" s="6">
        <v>80.495393806675366</v>
      </c>
      <c r="DA79" s="6">
        <v>76.535618316096077</v>
      </c>
      <c r="DB79" s="6">
        <v>72.560759676739735</v>
      </c>
      <c r="DC79" s="6">
        <v>68.698801011234806</v>
      </c>
      <c r="DD79" s="6">
        <v>65.073013634915</v>
      </c>
      <c r="DE79" s="6">
        <v>61.799079366574652</v>
      </c>
      <c r="DF79" s="6">
        <v>58.982212839224125</v>
      </c>
      <c r="DG79" s="6">
        <v>56.714283810845146</v>
      </c>
      <c r="DH79" s="6">
        <v>55.070939475146218</v>
      </c>
      <c r="DI79" s="6">
        <v>54.108726772317979</v>
      </c>
      <c r="DJ79" s="6">
        <v>53.862214699788602</v>
      </c>
      <c r="DK79" s="6">
        <v>54.341116622979143</v>
      </c>
      <c r="DL79" s="6">
        <v>55.527412586058951</v>
      </c>
      <c r="DM79" s="6">
        <v>57.372471622701021</v>
      </c>
      <c r="DN79" s="6">
        <v>59.794174066837371</v>
      </c>
      <c r="DO79" s="6">
        <v>62.674033863414465</v>
      </c>
      <c r="DP79" s="6">
        <v>65.854320879148531</v>
      </c>
      <c r="DQ79" s="6">
        <v>69.135183213280982</v>
      </c>
      <c r="DR79" s="6">
        <v>72.271769508333776</v>
      </c>
      <c r="DS79" s="6">
        <v>74.971351260864765</v>
      </c>
      <c r="DT79" s="6">
        <v>76.890445132223178</v>
      </c>
      <c r="DU79" s="6">
        <v>77.631935259304854</v>
      </c>
      <c r="DV79" s="6">
        <v>76.742195565307725</v>
      </c>
      <c r="DW79" s="6">
        <v>73.708212070487178</v>
      </c>
      <c r="DX79" s="6">
        <v>67.954705202911384</v>
      </c>
      <c r="DY79" s="6">
        <v>58.841252109216732</v>
      </c>
      <c r="DZ79" s="6">
        <v>45.65940896536322</v>
      </c>
      <c r="EB79" s="6">
        <v>4.5229767674630304E-6</v>
      </c>
      <c r="EC79" s="6">
        <v>1.3940464509053341E-4</v>
      </c>
      <c r="ED79" s="6">
        <v>-2.0201723704270833E-3</v>
      </c>
      <c r="EE79" s="6">
        <v>-5.3775427774103067E-2</v>
      </c>
      <c r="EF79" s="6">
        <v>1.1762265214155143</v>
      </c>
      <c r="EG79" s="6">
        <v>63.305243176566137</v>
      </c>
    </row>
    <row r="80" spans="1:137" s="6" customFormat="1" x14ac:dyDescent="0.25">
      <c r="A80" s="33">
        <f t="shared" si="15"/>
        <v>0.96299999999999997</v>
      </c>
      <c r="B80" s="33">
        <f t="shared" si="15"/>
        <v>0.83066453999999978</v>
      </c>
      <c r="C80" s="33">
        <f t="shared" si="15"/>
        <v>0.86</v>
      </c>
      <c r="D80" s="33">
        <f t="shared" si="15"/>
        <v>0.74522095999999993</v>
      </c>
      <c r="E80" s="29"/>
      <c r="F80" s="29"/>
      <c r="G80" s="31" t="s">
        <v>100</v>
      </c>
      <c r="I80" s="17">
        <v>27.569348530244735</v>
      </c>
      <c r="J80" s="17">
        <v>26.44327998203952</v>
      </c>
      <c r="K80" s="17">
        <v>25.8019341198438</v>
      </c>
      <c r="L80" s="17">
        <v>25.54043758681766</v>
      </c>
      <c r="M80" s="17">
        <v>25.566181190454557</v>
      </c>
      <c r="N80" s="17">
        <v>25.798205262798515</v>
      </c>
      <c r="O80" s="17">
        <v>26.166585020661206</v>
      </c>
      <c r="P80" s="17">
        <v>26.611815925839093</v>
      </c>
      <c r="Q80" s="17">
        <v>27.084199045330671</v>
      </c>
      <c r="R80" s="17">
        <v>27.543226411553455</v>
      </c>
      <c r="S80" s="17">
        <v>27.95696638256122</v>
      </c>
      <c r="T80" s="17">
        <v>28.301449002261108</v>
      </c>
      <c r="U80" s="17">
        <v>28.560051360630759</v>
      </c>
      <c r="V80" s="17">
        <v>28.722882953935461</v>
      </c>
      <c r="W80" s="17">
        <v>28.786171044945288</v>
      </c>
      <c r="X80" s="17">
        <v>28.751646023152233</v>
      </c>
      <c r="Y80" s="17">
        <v>28.625926764987337</v>
      </c>
      <c r="Z80" s="17">
        <v>28.419905994037855</v>
      </c>
      <c r="AA80" s="17">
        <v>28.148135641264375</v>
      </c>
      <c r="AB80" s="17">
        <v>27.828212205217937</v>
      </c>
      <c r="AC80" s="17">
        <v>27.480162112257219</v>
      </c>
      <c r="AD80" s="17">
        <v>27.125827076765635</v>
      </c>
      <c r="AE80" s="17">
        <v>26.788249461368491</v>
      </c>
      <c r="AF80" s="17">
        <v>26.491057637150114</v>
      </c>
      <c r="AG80" s="17">
        <v>26.257851343871003</v>
      </c>
      <c r="AH80" s="17">
        <v>26.111587050184959</v>
      </c>
      <c r="AI80" s="17">
        <v>26.073963313856211</v>
      </c>
      <c r="AJ80" s="17">
        <v>26.164806141976584</v>
      </c>
      <c r="AK80" s="17">
        <v>26.401454351182608</v>
      </c>
      <c r="AL80" s="17">
        <v>26.798144927872674</v>
      </c>
      <c r="AM80" s="17">
        <v>27.365398388424161</v>
      </c>
      <c r="AN80" s="17">
        <v>28.109404139410589</v>
      </c>
      <c r="AO80" s="17">
        <v>29.031405837818738</v>
      </c>
      <c r="AP80" s="17">
        <v>30.1270867512658</v>
      </c>
      <c r="AQ80" s="17">
        <v>31.385955118216515</v>
      </c>
      <c r="AR80" s="17">
        <v>32.790729508200307</v>
      </c>
      <c r="AS80" s="17">
        <v>34.316724182028416</v>
      </c>
      <c r="AT80" s="17">
        <v>35.931234452011054</v>
      </c>
      <c r="AU80" s="17">
        <v>37.592922042174514</v>
      </c>
      <c r="AV80" s="17">
        <v>39.25120044847835</v>
      </c>
      <c r="AW80" s="17">
        <v>40.845620299032475</v>
      </c>
      <c r="AX80" s="17">
        <v>42.305254714314316</v>
      </c>
      <c r="AY80" s="17">
        <v>43.54808466738595</v>
      </c>
      <c r="AZ80" s="17">
        <v>44.480384344111258</v>
      </c>
      <c r="BA80" s="17">
        <v>44.996106503373042</v>
      </c>
      <c r="BB80" s="17">
        <v>44.976267837290159</v>
      </c>
      <c r="BC80" s="17">
        <v>44.288334331434683</v>
      </c>
      <c r="BD80" s="17">
        <v>42.78560662504902</v>
      </c>
      <c r="BE80" s="34">
        <v>40.306605371263075</v>
      </c>
      <c r="BF80" s="17">
        <v>36.674456597311355</v>
      </c>
      <c r="BG80" s="17">
        <v>31.69627706475012</v>
      </c>
      <c r="BI80" s="6">
        <v>-5.1219981905151195E-6</v>
      </c>
      <c r="BJ80" s="6">
        <v>-2.0607289944709353E-4</v>
      </c>
      <c r="BK80" s="6">
        <v>6.4503195431075933E-4</v>
      </c>
      <c r="BL80" s="6">
        <v>8.8582218116916189E-2</v>
      </c>
      <c r="BM80" s="6">
        <v>0.65498969581283795</v>
      </c>
      <c r="BN80" s="6">
        <v>27.365398388424161</v>
      </c>
      <c r="BT80" s="6">
        <v>0.96299999999999997</v>
      </c>
      <c r="BU80" s="6">
        <v>0.83066453999999978</v>
      </c>
      <c r="BV80" s="6">
        <v>0.86</v>
      </c>
      <c r="BW80" s="6">
        <v>0.74522095999999993</v>
      </c>
      <c r="BZ80" s="6" t="s">
        <v>100</v>
      </c>
      <c r="CB80" s="6">
        <v>27.569348530244735</v>
      </c>
      <c r="CC80" s="6">
        <v>26.44327998203952</v>
      </c>
      <c r="CD80" s="6">
        <v>25.8019341198438</v>
      </c>
      <c r="CE80" s="6">
        <v>25.54043758681766</v>
      </c>
      <c r="CF80" s="6">
        <v>25.566181190454557</v>
      </c>
      <c r="CG80" s="6">
        <v>25.798205262798515</v>
      </c>
      <c r="CH80" s="6">
        <v>26.166585020661206</v>
      </c>
      <c r="CI80" s="6">
        <v>26.611815925839093</v>
      </c>
      <c r="CJ80" s="6">
        <v>27.084199045330671</v>
      </c>
      <c r="CK80" s="6">
        <v>27.543226411553455</v>
      </c>
      <c r="CL80" s="6">
        <v>27.95696638256122</v>
      </c>
      <c r="CM80" s="6">
        <v>28.301449002261108</v>
      </c>
      <c r="CN80" s="6">
        <v>28.560051360630759</v>
      </c>
      <c r="CO80" s="6">
        <v>28.722882953935461</v>
      </c>
      <c r="CP80" s="6">
        <v>28.786171044945288</v>
      </c>
      <c r="CQ80" s="6">
        <v>28.751646023152233</v>
      </c>
      <c r="CR80" s="6">
        <v>28.625926764987337</v>
      </c>
      <c r="CS80" s="6">
        <v>28.419905994037855</v>
      </c>
      <c r="CT80" s="6">
        <v>28.148135641264375</v>
      </c>
      <c r="CU80" s="6">
        <v>27.828212205217937</v>
      </c>
      <c r="CV80" s="6">
        <v>27.480162112257219</v>
      </c>
      <c r="CW80" s="6">
        <v>27.125827076765635</v>
      </c>
      <c r="CX80" s="6">
        <v>26.788249461368491</v>
      </c>
      <c r="CY80" s="6">
        <v>26.491057637150114</v>
      </c>
      <c r="CZ80" s="6">
        <v>26.257851343871003</v>
      </c>
      <c r="DA80" s="6">
        <v>26.111587050184959</v>
      </c>
      <c r="DB80" s="6">
        <v>26.073963313856211</v>
      </c>
      <c r="DC80" s="6">
        <v>26.164806141976584</v>
      </c>
      <c r="DD80" s="6">
        <v>26.401454351182608</v>
      </c>
      <c r="DE80" s="6">
        <v>26.798144927872674</v>
      </c>
      <c r="DF80" s="6">
        <v>27.365398388424161</v>
      </c>
      <c r="DG80" s="6">
        <v>28.109404139410589</v>
      </c>
      <c r="DH80" s="6">
        <v>29.031405837818738</v>
      </c>
      <c r="DI80" s="6">
        <v>30.1270867512658</v>
      </c>
      <c r="DJ80" s="6">
        <v>31.385955118216515</v>
      </c>
      <c r="DK80" s="6">
        <v>32.790729508200307</v>
      </c>
      <c r="DL80" s="6">
        <v>34.316724182028416</v>
      </c>
      <c r="DM80" s="6">
        <v>35.931234452011054</v>
      </c>
      <c r="DN80" s="6">
        <v>37.592922042174514</v>
      </c>
      <c r="DO80" s="6">
        <v>39.25120044847835</v>
      </c>
      <c r="DP80" s="6">
        <v>40.845620299032475</v>
      </c>
      <c r="DQ80" s="6">
        <v>42.305254714314316</v>
      </c>
      <c r="DR80" s="6">
        <v>43.54808466738595</v>
      </c>
      <c r="DS80" s="6">
        <v>44.480384344111258</v>
      </c>
      <c r="DT80" s="6">
        <v>44.996106503373042</v>
      </c>
      <c r="DU80" s="6">
        <v>44.976267837290159</v>
      </c>
      <c r="DV80" s="6">
        <v>44.288334331434683</v>
      </c>
      <c r="DW80" s="6">
        <v>42.78560662504902</v>
      </c>
      <c r="DX80" s="6">
        <v>40.306605371263075</v>
      </c>
      <c r="DY80" s="6">
        <v>36.674456597311355</v>
      </c>
      <c r="DZ80" s="6">
        <v>31.69627706475012</v>
      </c>
      <c r="EB80" s="6">
        <v>-5.1219981905151195E-6</v>
      </c>
      <c r="EC80" s="6">
        <v>-2.0607289944709353E-4</v>
      </c>
      <c r="ED80" s="6">
        <v>6.4503195431075933E-4</v>
      </c>
      <c r="EE80" s="6">
        <v>8.8582218116916189E-2</v>
      </c>
      <c r="EF80" s="6">
        <v>0.65498969581283795</v>
      </c>
      <c r="EG80" s="6">
        <v>27.365398388424161</v>
      </c>
    </row>
    <row r="81" spans="1:137" s="6" customFormat="1" x14ac:dyDescent="0.25">
      <c r="A81" s="33">
        <f t="shared" si="15"/>
        <v>0.97540000000000004</v>
      </c>
      <c r="B81" s="33">
        <f t="shared" si="15"/>
        <v>0.75805161799999998</v>
      </c>
      <c r="C81" s="33">
        <f t="shared" si="15"/>
        <v>0.77500000000000002</v>
      </c>
      <c r="D81" s="33">
        <f t="shared" si="15"/>
        <v>0.59101500000000007</v>
      </c>
      <c r="E81" s="29"/>
      <c r="F81" s="29"/>
      <c r="G81" s="31" t="s">
        <v>102</v>
      </c>
      <c r="I81" s="17">
        <v>13.95444084390785</v>
      </c>
      <c r="J81" s="17">
        <v>13.763012781755775</v>
      </c>
      <c r="K81" s="17">
        <v>13.73343005386884</v>
      </c>
      <c r="L81" s="17">
        <v>13.8319295974343</v>
      </c>
      <c r="M81" s="17">
        <v>14.028278901406551</v>
      </c>
      <c r="N81" s="17">
        <v>14.295616095876353</v>
      </c>
      <c r="O81" s="17">
        <v>14.610290041440134</v>
      </c>
      <c r="P81" s="17">
        <v>14.951700418569242</v>
      </c>
      <c r="Q81" s="17">
        <v>15.302137816979222</v>
      </c>
      <c r="R81" s="17">
        <v>15.646623824999072</v>
      </c>
      <c r="S81" s="17">
        <v>15.972751118940526</v>
      </c>
      <c r="T81" s="17">
        <v>16.27052355246731</v>
      </c>
      <c r="U81" s="17">
        <v>16.532196245964421</v>
      </c>
      <c r="V81" s="17">
        <v>16.75211567590739</v>
      </c>
      <c r="W81" s="17">
        <v>16.926559764231548</v>
      </c>
      <c r="X81" s="17">
        <v>17.053577967701298</v>
      </c>
      <c r="Y81" s="17">
        <v>17.132831367279383</v>
      </c>
      <c r="Z81" s="17">
        <v>17.165432757496156</v>
      </c>
      <c r="AA81" s="17">
        <v>17.153786735818848</v>
      </c>
      <c r="AB81" s="17">
        <v>17.101429792020827</v>
      </c>
      <c r="AC81" s="17">
        <v>17.012870397550884</v>
      </c>
      <c r="AD81" s="17">
        <v>16.893429094902487</v>
      </c>
      <c r="AE81" s="17">
        <v>16.749078586983053</v>
      </c>
      <c r="AF81" s="17">
        <v>16.586283826483225</v>
      </c>
      <c r="AG81" s="17">
        <v>16.411842105246123</v>
      </c>
      <c r="AH81" s="17">
        <v>16.232723143636633</v>
      </c>
      <c r="AI81" s="17">
        <v>16.05590917991066</v>
      </c>
      <c r="AJ81" s="17">
        <v>15.888235059584396</v>
      </c>
      <c r="AK81" s="17">
        <v>15.736228324803605</v>
      </c>
      <c r="AL81" s="17">
        <v>15.605949303712874</v>
      </c>
      <c r="AM81" s="17">
        <v>15.502831199824888</v>
      </c>
      <c r="AN81" s="17">
        <v>15.431520181389699</v>
      </c>
      <c r="AO81" s="17">
        <v>15.395715470763996</v>
      </c>
      <c r="AP81" s="17">
        <v>15.398009433780366</v>
      </c>
      <c r="AQ81" s="17">
        <v>15.439727669116575</v>
      </c>
      <c r="AR81" s="17">
        <v>15.52076909766482</v>
      </c>
      <c r="AS81" s="17">
        <v>15.639446051901013</v>
      </c>
      <c r="AT81" s="17">
        <v>15.792324365254041</v>
      </c>
      <c r="AU81" s="17">
        <v>15.974063461475037</v>
      </c>
      <c r="AV81" s="17">
        <v>16.177256444006645</v>
      </c>
      <c r="AW81" s="17">
        <v>16.392270185352295</v>
      </c>
      <c r="AX81" s="17">
        <v>16.607085416445464</v>
      </c>
      <c r="AY81" s="17">
        <v>16.80713681601895</v>
      </c>
      <c r="AZ81" s="17">
        <v>16.97515309997414</v>
      </c>
      <c r="BA81" s="17">
        <v>17.090997110750273</v>
      </c>
      <c r="BB81" s="17">
        <v>17.131505906693715</v>
      </c>
      <c r="BC81" s="17">
        <v>17.070330851427222</v>
      </c>
      <c r="BD81" s="17">
        <v>16.87777770321922</v>
      </c>
      <c r="BE81" s="34">
        <v>16.520646704353048</v>
      </c>
      <c r="BF81" s="17">
        <v>15.962072670496262</v>
      </c>
      <c r="BG81" s="17">
        <v>15.161365080069871</v>
      </c>
      <c r="BI81" s="6">
        <v>-1.3325885894297318E-6</v>
      </c>
      <c r="BJ81" s="19">
        <v>-3.9456078890220775E-5</v>
      </c>
      <c r="BK81" s="19">
        <v>7.0211216017540968E-4</v>
      </c>
      <c r="BL81" s="19">
        <v>1.5942998805289085E-2</v>
      </c>
      <c r="BM81" s="19">
        <v>-8.7915340733173142E-2</v>
      </c>
      <c r="BN81" s="19">
        <v>15.502831199824888</v>
      </c>
      <c r="BT81" s="6">
        <v>0.97540000000000004</v>
      </c>
      <c r="BU81" s="6">
        <v>0.75805161799999998</v>
      </c>
      <c r="BV81" s="6">
        <v>0.77500000000000002</v>
      </c>
      <c r="BW81" s="6">
        <v>0.59101500000000007</v>
      </c>
      <c r="BZ81" s="6" t="s">
        <v>102</v>
      </c>
      <c r="CB81" s="6">
        <v>13.95444084390785</v>
      </c>
      <c r="CC81" s="6">
        <v>13.763012781755775</v>
      </c>
      <c r="CD81" s="6">
        <v>13.73343005386884</v>
      </c>
      <c r="CE81" s="6">
        <v>13.8319295974343</v>
      </c>
      <c r="CF81" s="6">
        <v>14.028278901406551</v>
      </c>
      <c r="CG81" s="6">
        <v>14.295616095876353</v>
      </c>
      <c r="CH81" s="6">
        <v>14.610290041440134</v>
      </c>
      <c r="CI81" s="6">
        <v>14.951700418569242</v>
      </c>
      <c r="CJ81" s="6">
        <v>15.302137816979222</v>
      </c>
      <c r="CK81" s="6">
        <v>15.646623824999072</v>
      </c>
      <c r="CL81" s="6">
        <v>15.972751118940526</v>
      </c>
      <c r="CM81" s="6">
        <v>16.27052355246731</v>
      </c>
      <c r="CN81" s="6">
        <v>16.532196245964421</v>
      </c>
      <c r="CO81" s="6">
        <v>16.75211567590739</v>
      </c>
      <c r="CP81" s="6">
        <v>16.926559764231548</v>
      </c>
      <c r="CQ81" s="6">
        <v>17.053577967701298</v>
      </c>
      <c r="CR81" s="6">
        <v>17.132831367279383</v>
      </c>
      <c r="CS81" s="6">
        <v>17.165432757496156</v>
      </c>
      <c r="CT81" s="6">
        <v>17.153786735818848</v>
      </c>
      <c r="CU81" s="6">
        <v>17.101429792020827</v>
      </c>
      <c r="CV81" s="6">
        <v>17.012870397550884</v>
      </c>
      <c r="CW81" s="6">
        <v>16.893429094902487</v>
      </c>
      <c r="CX81" s="6">
        <v>16.749078586983053</v>
      </c>
      <c r="CY81" s="6">
        <v>16.586283826483225</v>
      </c>
      <c r="CZ81" s="6">
        <v>16.411842105246123</v>
      </c>
      <c r="DA81" s="6">
        <v>16.232723143636633</v>
      </c>
      <c r="DB81" s="6">
        <v>16.05590917991066</v>
      </c>
      <c r="DC81" s="6">
        <v>15.888235059584396</v>
      </c>
      <c r="DD81" s="6">
        <v>15.736228324803605</v>
      </c>
      <c r="DE81" s="6">
        <v>15.605949303712874</v>
      </c>
      <c r="DF81" s="6">
        <v>15.502831199824888</v>
      </c>
      <c r="DG81" s="6">
        <v>15.431520181389699</v>
      </c>
      <c r="DH81" s="6">
        <v>15.395715470763996</v>
      </c>
      <c r="DI81" s="6">
        <v>15.398009433780366</v>
      </c>
      <c r="DJ81" s="6">
        <v>15.439727669116575</v>
      </c>
      <c r="DK81" s="6">
        <v>15.52076909766482</v>
      </c>
      <c r="DL81" s="6">
        <v>15.639446051901013</v>
      </c>
      <c r="DM81" s="6">
        <v>15.792324365254041</v>
      </c>
      <c r="DN81" s="6">
        <v>15.974063461475037</v>
      </c>
      <c r="DO81" s="6">
        <v>16.177256444006645</v>
      </c>
      <c r="DP81" s="6">
        <v>16.392270185352295</v>
      </c>
      <c r="DQ81" s="6">
        <v>16.607085416445464</v>
      </c>
      <c r="DR81" s="6">
        <v>16.80713681601895</v>
      </c>
      <c r="DS81" s="6">
        <v>16.97515309997414</v>
      </c>
      <c r="DT81" s="6">
        <v>17.090997110750273</v>
      </c>
      <c r="DU81" s="6">
        <v>17.131505906693715</v>
      </c>
      <c r="DV81" s="6">
        <v>17.070330851427222</v>
      </c>
      <c r="DW81" s="6">
        <v>16.87777770321922</v>
      </c>
      <c r="DX81" s="6">
        <v>16.520646704353048</v>
      </c>
      <c r="DY81" s="6">
        <v>15.962072670496262</v>
      </c>
      <c r="DZ81" s="6">
        <v>15.161365080069871</v>
      </c>
      <c r="EB81" s="6">
        <v>-1.3325885894297318E-6</v>
      </c>
      <c r="EC81" s="6">
        <v>-3.9456078890220775E-5</v>
      </c>
      <c r="ED81" s="6">
        <v>7.0211216017540968E-4</v>
      </c>
      <c r="EE81" s="6">
        <v>1.5942998805289085E-2</v>
      </c>
      <c r="EF81" s="6">
        <v>-8.7915340733173142E-2</v>
      </c>
      <c r="EG81" s="6">
        <v>15.502831199824888</v>
      </c>
    </row>
    <row r="82" spans="1:137" s="6" customFormat="1" x14ac:dyDescent="0.25">
      <c r="A82" s="33">
        <f t="shared" si="15"/>
        <v>0.97540000000000004</v>
      </c>
      <c r="B82" s="33">
        <f t="shared" si="15"/>
        <v>0.75744686999999999</v>
      </c>
      <c r="C82" s="33">
        <f t="shared" si="15"/>
        <v>0.77500000000000002</v>
      </c>
      <c r="D82" s="33">
        <f t="shared" si="15"/>
        <v>0.60362812499999996</v>
      </c>
      <c r="E82" s="29"/>
      <c r="F82" s="29"/>
      <c r="G82" s="31" t="s">
        <v>104</v>
      </c>
      <c r="I82" s="17">
        <v>0.93117055784131941</v>
      </c>
      <c r="J82" s="17">
        <v>0.90030439066477719</v>
      </c>
      <c r="K82" s="17">
        <v>0.87481229155819573</v>
      </c>
      <c r="L82" s="17">
        <v>0.85407611878334944</v>
      </c>
      <c r="M82" s="17">
        <v>0.83751348262958203</v>
      </c>
      <c r="N82" s="17">
        <v>0.82457737129853181</v>
      </c>
      <c r="O82" s="17">
        <v>0.81475577678885935</v>
      </c>
      <c r="P82" s="17">
        <v>0.80757132078097316</v>
      </c>
      <c r="Q82" s="17">
        <v>0.8025808805217578</v>
      </c>
      <c r="R82" s="17">
        <v>0.7993752147092994</v>
      </c>
      <c r="S82" s="17">
        <v>0.79757858937761306</v>
      </c>
      <c r="T82" s="17">
        <v>0.79684840378136956</v>
      </c>
      <c r="U82" s="17">
        <v>0.79687481628062162</v>
      </c>
      <c r="V82" s="17">
        <v>0.7973803702255311</v>
      </c>
      <c r="W82" s="17">
        <v>0.79811961984109581</v>
      </c>
      <c r="X82" s="17">
        <v>0.79887875611187564</v>
      </c>
      <c r="Y82" s="17">
        <v>0.79947523266671994</v>
      </c>
      <c r="Z82" s="17">
        <v>0.79975739166349391</v>
      </c>
      <c r="AA82" s="17">
        <v>0.79960408967380547</v>
      </c>
      <c r="AB82" s="17">
        <v>0.79892432356773213</v>
      </c>
      <c r="AC82" s="17">
        <v>0.79765685639854711</v>
      </c>
      <c r="AD82" s="17">
        <v>0.79576984328744693</v>
      </c>
      <c r="AE82" s="17">
        <v>0.79326045730827743</v>
      </c>
      <c r="AF82" s="17">
        <v>0.79015451537226111</v>
      </c>
      <c r="AG82" s="17">
        <v>0.78650610411272326</v>
      </c>
      <c r="AH82" s="17">
        <v>0.78239720576981919</v>
      </c>
      <c r="AI82" s="17">
        <v>0.77793732407526073</v>
      </c>
      <c r="AJ82" s="17">
        <v>0.77326311013704285</v>
      </c>
      <c r="AK82" s="17">
        <v>0.76853798832417086</v>
      </c>
      <c r="AL82" s="17">
        <v>0.76395178215138648</v>
      </c>
      <c r="AM82" s="17">
        <v>0.75972034016389534</v>
      </c>
      <c r="AN82" s="17">
        <v>0.75608516182209295</v>
      </c>
      <c r="AO82" s="17">
        <v>0.75331302338629191</v>
      </c>
      <c r="AP82" s="17">
        <v>0.75169560380144862</v>
      </c>
      <c r="AQ82" s="17">
        <v>0.75154911058188989</v>
      </c>
      <c r="AR82" s="17">
        <v>0.75321390569603963</v>
      </c>
      <c r="AS82" s="17">
        <v>0.75705413145114564</v>
      </c>
      <c r="AT82" s="17">
        <v>0.7634573363780065</v>
      </c>
      <c r="AU82" s="17">
        <v>0.77283410111569817</v>
      </c>
      <c r="AV82" s="17">
        <v>0.78561766429630076</v>
      </c>
      <c r="AW82" s="17">
        <v>0.80226354842962488</v>
      </c>
      <c r="AX82" s="17">
        <v>0.82324918578793937</v>
      </c>
      <c r="AY82" s="17">
        <v>0.8490735442906967</v>
      </c>
      <c r="AZ82" s="17">
        <v>0.88025675338926102</v>
      </c>
      <c r="BA82" s="17">
        <v>0.91733972995163393</v>
      </c>
      <c r="BB82" s="17">
        <v>0.96088380414718155</v>
      </c>
      <c r="BC82" s="17">
        <v>1.0114703453313616</v>
      </c>
      <c r="BD82" s="17">
        <v>1.0697003879304492</v>
      </c>
      <c r="BE82" s="34">
        <v>1.1361942573262649</v>
      </c>
      <c r="BF82" s="17">
        <v>1.2115911957409005</v>
      </c>
      <c r="BG82" s="17">
        <v>1.2965489881214456</v>
      </c>
      <c r="BI82" s="6">
        <v>-3.1176272772042131E-9</v>
      </c>
      <c r="BJ82" s="6">
        <v>1.0531999965405943E-6</v>
      </c>
      <c r="BK82" s="6">
        <v>4.2371898195408523E-5</v>
      </c>
      <c r="BL82" s="6">
        <v>2.970786228478474E-4</v>
      </c>
      <c r="BM82" s="6">
        <v>-3.9756789452149209E-3</v>
      </c>
      <c r="BN82" s="6">
        <v>0.75972034016389534</v>
      </c>
      <c r="BT82" s="6">
        <v>0.97540000000000004</v>
      </c>
      <c r="BU82" s="6">
        <v>0.75744686999999999</v>
      </c>
      <c r="BV82" s="6">
        <v>0.77500000000000002</v>
      </c>
      <c r="BW82" s="6">
        <v>0.60362812499999996</v>
      </c>
      <c r="BZ82" s="6" t="s">
        <v>104</v>
      </c>
      <c r="CB82" s="6">
        <v>0.93117055784131941</v>
      </c>
      <c r="CC82" s="6">
        <v>0.90030439066477719</v>
      </c>
      <c r="CD82" s="6">
        <v>0.87481229155819573</v>
      </c>
      <c r="CE82" s="6">
        <v>0.85407611878334944</v>
      </c>
      <c r="CF82" s="6">
        <v>0.83751348262958203</v>
      </c>
      <c r="CG82" s="6">
        <v>0.82457737129853181</v>
      </c>
      <c r="CH82" s="6">
        <v>0.81475577678885935</v>
      </c>
      <c r="CI82" s="6">
        <v>0.80757132078097316</v>
      </c>
      <c r="CJ82" s="6">
        <v>0.8025808805217578</v>
      </c>
      <c r="CK82" s="6">
        <v>0.7993752147092994</v>
      </c>
      <c r="CL82" s="6">
        <v>0.79757858937761306</v>
      </c>
      <c r="CM82" s="6">
        <v>0.79684840378136956</v>
      </c>
      <c r="CN82" s="6">
        <v>0.79687481628062162</v>
      </c>
      <c r="CO82" s="6">
        <v>0.7973803702255311</v>
      </c>
      <c r="CP82" s="6">
        <v>0.79811961984109581</v>
      </c>
      <c r="CQ82" s="6">
        <v>0.79887875611187564</v>
      </c>
      <c r="CR82" s="6">
        <v>0.79947523266671994</v>
      </c>
      <c r="CS82" s="6">
        <v>0.79975739166349391</v>
      </c>
      <c r="CT82" s="6">
        <v>0.79960408967380547</v>
      </c>
      <c r="CU82" s="6">
        <v>0.79892432356773213</v>
      </c>
      <c r="CV82" s="6">
        <v>0.79765685639854711</v>
      </c>
      <c r="CW82" s="6">
        <v>0.79576984328744693</v>
      </c>
      <c r="CX82" s="6">
        <v>0.79326045730827743</v>
      </c>
      <c r="CY82" s="6">
        <v>0.79015451537226111</v>
      </c>
      <c r="CZ82" s="6">
        <v>0.78650610411272326</v>
      </c>
      <c r="DA82" s="6">
        <v>0.78239720576981919</v>
      </c>
      <c r="DB82" s="6">
        <v>0.77793732407526073</v>
      </c>
      <c r="DC82" s="6">
        <v>0.77326311013704285</v>
      </c>
      <c r="DD82" s="6">
        <v>0.76853798832417086</v>
      </c>
      <c r="DE82" s="6">
        <v>0.76395178215138648</v>
      </c>
      <c r="DF82" s="6">
        <v>0.75972034016389534</v>
      </c>
      <c r="DG82" s="6">
        <v>0.75608516182209295</v>
      </c>
      <c r="DH82" s="6">
        <v>0.75331302338629191</v>
      </c>
      <c r="DI82" s="6">
        <v>0.75169560380144862</v>
      </c>
      <c r="DJ82" s="6">
        <v>0.75154911058188989</v>
      </c>
      <c r="DK82" s="6">
        <v>0.75321390569603963</v>
      </c>
      <c r="DL82" s="6">
        <v>0.75705413145114564</v>
      </c>
      <c r="DM82" s="6">
        <v>0.7634573363780065</v>
      </c>
      <c r="DN82" s="6">
        <v>0.77283410111569817</v>
      </c>
      <c r="DO82" s="6">
        <v>0.78561766429630076</v>
      </c>
      <c r="DP82" s="6">
        <v>0.80226354842962488</v>
      </c>
      <c r="DQ82" s="6">
        <v>0.82324918578793937</v>
      </c>
      <c r="DR82" s="6">
        <v>0.8490735442906967</v>
      </c>
      <c r="DS82" s="6">
        <v>0.88025675338926102</v>
      </c>
      <c r="DT82" s="6">
        <v>0.91733972995163393</v>
      </c>
      <c r="DU82" s="6">
        <v>0.96088380414718155</v>
      </c>
      <c r="DV82" s="6">
        <v>1.0114703453313616</v>
      </c>
      <c r="DW82" s="6">
        <v>1.0697003879304492</v>
      </c>
      <c r="DX82" s="6">
        <v>1.1361942573262649</v>
      </c>
      <c r="DY82" s="6">
        <v>1.2115911957409005</v>
      </c>
      <c r="DZ82" s="6">
        <v>1.2965489881214456</v>
      </c>
      <c r="EB82" s="6">
        <v>-3.1176272772042131E-9</v>
      </c>
      <c r="EC82" s="6">
        <v>1.0531999965405943E-6</v>
      </c>
      <c r="ED82" s="6">
        <v>4.2371898195408523E-5</v>
      </c>
      <c r="EE82" s="6">
        <v>2.970786228478474E-4</v>
      </c>
      <c r="EF82" s="6">
        <v>-3.9756789452149209E-3</v>
      </c>
      <c r="EG82" s="6">
        <v>0.75972034016389534</v>
      </c>
    </row>
    <row r="83" spans="1:137" s="6" customFormat="1" x14ac:dyDescent="0.25">
      <c r="A83" s="33">
        <f t="shared" si="15"/>
        <v>0.97540000000000004</v>
      </c>
      <c r="B83" s="33">
        <f t="shared" si="15"/>
        <v>0.75631296749999999</v>
      </c>
      <c r="C83" s="33">
        <f t="shared" si="15"/>
        <v>0.77500000000000002</v>
      </c>
      <c r="D83" s="33">
        <f t="shared" si="15"/>
        <v>0.60122562499999999</v>
      </c>
      <c r="E83" s="29"/>
      <c r="F83" s="29"/>
      <c r="G83" s="31" t="s">
        <v>106</v>
      </c>
      <c r="I83" s="17">
        <v>0.142146927574793</v>
      </c>
      <c r="J83" s="17">
        <v>47.961141060633551</v>
      </c>
      <c r="K83" s="17">
        <v>0.12907761591881298</v>
      </c>
      <c r="L83" s="17">
        <v>0.1227750112567767</v>
      </c>
      <c r="M83" s="17">
        <v>0.11662513952107112</v>
      </c>
      <c r="N83" s="17">
        <v>0.11063154163074404</v>
      </c>
      <c r="O83" s="17">
        <v>0.10480135775958119</v>
      </c>
      <c r="P83" s="17">
        <v>9.9144982176870317E-2</v>
      </c>
      <c r="Q83" s="17">
        <v>9.3675718088164883E-2</v>
      </c>
      <c r="R83" s="17">
        <v>8.8409432476048128E-2</v>
      </c>
      <c r="S83" s="17">
        <v>8.3364210940896799E-2</v>
      </c>
      <c r="T83" s="17">
        <v>7.8560012541645241E-2</v>
      </c>
      <c r="U83" s="17">
        <v>7.4018324636549143E-2</v>
      </c>
      <c r="V83" s="17">
        <v>6.9761817723949543E-2</v>
      </c>
      <c r="W83" s="17">
        <v>6.5814000283036647E-2</v>
      </c>
      <c r="X83" s="17">
        <v>6.2198873614613751E-2</v>
      </c>
      <c r="Y83" s="17">
        <v>5.8940586681861223E-2</v>
      </c>
      <c r="Z83" s="17">
        <v>5.6063090951100292E-2</v>
      </c>
      <c r="AA83" s="17">
        <v>5.3589795232557011E-2</v>
      </c>
      <c r="AB83" s="17">
        <v>5.1543220521126136E-2</v>
      </c>
      <c r="AC83" s="17">
        <v>4.9944654837135033E-2</v>
      </c>
      <c r="AD83" s="17">
        <v>4.8813808067107597E-2</v>
      </c>
      <c r="AE83" s="17">
        <v>4.8168466804528125E-2</v>
      </c>
      <c r="AF83" s="17">
        <v>4.8024149190605207E-2</v>
      </c>
      <c r="AG83" s="17">
        <v>4.8393759755035674E-2</v>
      </c>
      <c r="AH83" s="17">
        <v>4.9287244256768462E-2</v>
      </c>
      <c r="AI83" s="17">
        <v>5.0711244524768516E-2</v>
      </c>
      <c r="AJ83" s="17">
        <v>5.2668753298780707E-2</v>
      </c>
      <c r="AK83" s="17">
        <v>5.5158769070093719E-2</v>
      </c>
      <c r="AL83" s="17">
        <v>5.8175950922303946E-2</v>
      </c>
      <c r="AM83" s="17">
        <v>6.1710273372079412E-2</v>
      </c>
      <c r="AN83" s="17">
        <v>6.5746681209923649E-2</v>
      </c>
      <c r="AO83" s="17">
        <v>7.0264744340939628E-2</v>
      </c>
      <c r="AP83" s="17">
        <v>7.523831262559362E-2</v>
      </c>
      <c r="AQ83" s="17">
        <v>8.0635170720479127E-2</v>
      </c>
      <c r="AR83" s="17">
        <v>8.6416692919080773E-2</v>
      </c>
      <c r="AS83" s="17">
        <v>9.2537497992538201E-2</v>
      </c>
      <c r="AT83" s="17">
        <v>9.8945104030409972E-2</v>
      </c>
      <c r="AU83" s="17">
        <v>0.10557958328143749</v>
      </c>
      <c r="AV83" s="17">
        <v>0.11237321699430888</v>
      </c>
      <c r="AW83" s="17">
        <v>0.11925015025842287</v>
      </c>
      <c r="AX83" s="17">
        <v>0.12612604684465273</v>
      </c>
      <c r="AY83" s="17">
        <v>0.13290774404611019</v>
      </c>
      <c r="AZ83" s="17">
        <v>0.13949290751890925</v>
      </c>
      <c r="BA83" s="17">
        <v>0.14576968612293018</v>
      </c>
      <c r="BB83" s="17">
        <v>0.15161636676258336</v>
      </c>
      <c r="BC83" s="17">
        <v>0.15690102922757321</v>
      </c>
      <c r="BD83" s="17">
        <v>0.16148120103366209</v>
      </c>
      <c r="BE83" s="34">
        <v>0.16520351226343416</v>
      </c>
      <c r="BF83" s="17">
        <v>0.16790335040705934</v>
      </c>
      <c r="BG83" s="17">
        <v>0.16940451520305722</v>
      </c>
      <c r="BI83" s="6">
        <v>-2.8763269674935291E-9</v>
      </c>
      <c r="BJ83" s="6">
        <v>-2.2395355835750469E-7</v>
      </c>
      <c r="BK83" s="6">
        <v>-2.942727064621173E-6</v>
      </c>
      <c r="BL83" s="6">
        <v>2.5126664759274586E-4</v>
      </c>
      <c r="BM83" s="6">
        <v>3.788310747201444E-3</v>
      </c>
      <c r="BN83" s="6">
        <v>6.1710273372079412E-2</v>
      </c>
      <c r="BT83" s="6">
        <v>0.97540000000000004</v>
      </c>
      <c r="BU83" s="6">
        <v>0.75631296749999999</v>
      </c>
      <c r="BV83" s="6">
        <v>0.77500000000000002</v>
      </c>
      <c r="BW83" s="6">
        <v>0.60122562499999999</v>
      </c>
      <c r="BZ83" s="6" t="s">
        <v>106</v>
      </c>
      <c r="CB83" s="6">
        <v>0.142146927574793</v>
      </c>
      <c r="CC83" s="6">
        <v>0.13553335700210625</v>
      </c>
      <c r="CD83" s="6">
        <v>0.12907761591881298</v>
      </c>
      <c r="CE83" s="6">
        <v>0.1227750112567767</v>
      </c>
      <c r="CF83" s="6">
        <v>0.11662513952107112</v>
      </c>
      <c r="CG83" s="6">
        <v>0.11063154163074404</v>
      </c>
      <c r="CH83" s="6">
        <v>0.10480135775958119</v>
      </c>
      <c r="CI83" s="6">
        <v>9.9144982176870317E-2</v>
      </c>
      <c r="CJ83" s="6">
        <v>9.3675718088164883E-2</v>
      </c>
      <c r="CK83" s="6">
        <v>8.8409432476048128E-2</v>
      </c>
      <c r="CL83" s="6">
        <v>8.3364210940896799E-2</v>
      </c>
      <c r="CM83" s="6">
        <v>7.8560012541645241E-2</v>
      </c>
      <c r="CN83" s="6">
        <v>7.4018324636549143E-2</v>
      </c>
      <c r="CO83" s="6">
        <v>6.9761817723949543E-2</v>
      </c>
      <c r="CP83" s="6">
        <v>6.5814000283036647E-2</v>
      </c>
      <c r="CQ83" s="6">
        <v>6.2198873614613751E-2</v>
      </c>
      <c r="CR83" s="6">
        <v>5.8940586681861223E-2</v>
      </c>
      <c r="CS83" s="6">
        <v>5.6063090951100292E-2</v>
      </c>
      <c r="CT83" s="6">
        <v>5.3589795232557011E-2</v>
      </c>
      <c r="CU83" s="6">
        <v>5.1543220521126136E-2</v>
      </c>
      <c r="CV83" s="6">
        <v>4.9944654837135033E-2</v>
      </c>
      <c r="CW83" s="6">
        <v>4.8813808067107597E-2</v>
      </c>
      <c r="CX83" s="6">
        <v>4.8168466804528125E-2</v>
      </c>
      <c r="CY83" s="6">
        <v>4.8024149190605207E-2</v>
      </c>
      <c r="CZ83" s="6">
        <v>4.8393759755035674E-2</v>
      </c>
      <c r="DA83" s="6">
        <v>4.9287244256768462E-2</v>
      </c>
      <c r="DB83" s="6">
        <v>5.0711244524768516E-2</v>
      </c>
      <c r="DC83" s="6">
        <v>5.2668753298780707E-2</v>
      </c>
      <c r="DD83" s="6">
        <v>5.5158769070093719E-2</v>
      </c>
      <c r="DE83" s="6">
        <v>5.8175950922303946E-2</v>
      </c>
      <c r="DF83" s="6">
        <v>6.1710273372079412E-2</v>
      </c>
      <c r="DG83" s="6">
        <v>6.5746681209923649E-2</v>
      </c>
      <c r="DH83" s="6">
        <v>7.0264744340939628E-2</v>
      </c>
      <c r="DI83" s="6">
        <v>7.523831262559362E-2</v>
      </c>
      <c r="DJ83" s="6">
        <v>8.0635170720479127E-2</v>
      </c>
      <c r="DK83" s="6">
        <v>8.6416692919080773E-2</v>
      </c>
      <c r="DL83" s="6">
        <v>9.2537497992538201E-2</v>
      </c>
      <c r="DM83" s="6">
        <v>9.8945104030409972E-2</v>
      </c>
      <c r="DN83" s="6">
        <v>0.10557958328143749</v>
      </c>
      <c r="DO83" s="6">
        <v>0.11237321699430888</v>
      </c>
      <c r="DP83" s="6">
        <v>0.11925015025842287</v>
      </c>
      <c r="DQ83" s="6">
        <v>0.12612604684465273</v>
      </c>
      <c r="DR83" s="6">
        <v>0.13290774404611019</v>
      </c>
      <c r="DS83" s="6">
        <v>0.13949290751890925</v>
      </c>
      <c r="DT83" s="6">
        <v>0.14576968612293018</v>
      </c>
      <c r="DU83" s="6">
        <v>0.15161636676258336</v>
      </c>
      <c r="DV83" s="6">
        <v>0.15690102922757321</v>
      </c>
      <c r="DW83" s="6">
        <v>0.16148120103366209</v>
      </c>
      <c r="DX83" s="6">
        <v>0.16520351226343416</v>
      </c>
      <c r="DY83" s="6">
        <v>0.16790335040705934</v>
      </c>
      <c r="DZ83" s="6">
        <v>0.16940451520305722</v>
      </c>
      <c r="EB83" s="6">
        <v>-2.8763269674935291E-9</v>
      </c>
      <c r="EC83" s="6">
        <v>-2.2395355835750469E-7</v>
      </c>
      <c r="ED83" s="6">
        <v>-2.942727064621173E-6</v>
      </c>
      <c r="EE83" s="6">
        <v>2.5126664759274586E-4</v>
      </c>
      <c r="EF83" s="6">
        <v>3.788310747201444E-3</v>
      </c>
      <c r="EG83" s="6">
        <v>6.1710273372079412E-2</v>
      </c>
    </row>
    <row r="84" spans="1:137" s="6" customFormat="1" x14ac:dyDescent="0.25">
      <c r="A84" s="33">
        <f t="shared" si="15"/>
        <v>0.94499999999999995</v>
      </c>
      <c r="B84" s="33">
        <f t="shared" si="15"/>
        <v>0.65224382573768036</v>
      </c>
      <c r="C84" s="33">
        <f t="shared" si="15"/>
        <v>0.69</v>
      </c>
      <c r="D84" s="33">
        <f t="shared" si="15"/>
        <v>0.45691794084455051</v>
      </c>
      <c r="E84" s="29"/>
      <c r="F84" s="29"/>
      <c r="G84" s="31" t="s">
        <v>113</v>
      </c>
      <c r="I84" s="17">
        <v>28.810070440924488</v>
      </c>
      <c r="J84" s="17">
        <v>29.355175339704786</v>
      </c>
      <c r="K84" s="17">
        <v>29.890122821726436</v>
      </c>
      <c r="L84" s="17">
        <v>30.416084079494858</v>
      </c>
      <c r="M84" s="17">
        <v>30.933912678427422</v>
      </c>
      <c r="N84" s="17">
        <v>31.444171188892653</v>
      </c>
      <c r="O84" s="17">
        <v>31.947157818249458</v>
      </c>
      <c r="P84" s="17">
        <v>32.44293304288631</v>
      </c>
      <c r="Q84" s="17">
        <v>32.931346240260474</v>
      </c>
      <c r="R84" s="17">
        <v>33.412062320937217</v>
      </c>
      <c r="S84" s="17">
        <v>33.88458836062901</v>
      </c>
      <c r="T84" s="17">
        <v>34.348300232234749</v>
      </c>
      <c r="U84" s="17">
        <v>34.802469237878938</v>
      </c>
      <c r="V84" s="17">
        <v>35.246288740950931</v>
      </c>
      <c r="W84" s="17">
        <v>35.678900798144113</v>
      </c>
      <c r="X84" s="17">
        <v>36.099422791495151</v>
      </c>
      <c r="Y84" s="17">
        <v>36.506974060423147</v>
      </c>
      <c r="Z84" s="17">
        <v>36.900702533768886</v>
      </c>
      <c r="AA84" s="17">
        <v>37.279811361834035</v>
      </c>
      <c r="AB84" s="17">
        <v>37.643585548420347</v>
      </c>
      <c r="AC84" s="17">
        <v>37.991418582868896</v>
      </c>
      <c r="AD84" s="17">
        <v>38.322839072099249</v>
      </c>
      <c r="AE84" s="17">
        <v>38.637537372648687</v>
      </c>
      <c r="AF84" s="17">
        <v>38.935392222711435</v>
      </c>
      <c r="AG84" s="17">
        <v>39.216497374177855</v>
      </c>
      <c r="AH84" s="17">
        <v>39.481188224673652</v>
      </c>
      <c r="AI84" s="17">
        <v>39.730068449599088</v>
      </c>
      <c r="AJ84" s="17">
        <v>39.964036634168188</v>
      </c>
      <c r="AK84" s="17">
        <v>40.184312905447975</v>
      </c>
      <c r="AL84" s="17">
        <v>40.392465564397632</v>
      </c>
      <c r="AM84" s="17">
        <v>40.590437717907747</v>
      </c>
      <c r="AN84" s="17">
        <v>40.780573910839514</v>
      </c>
      <c r="AO84" s="17">
        <v>40.96564675806394</v>
      </c>
      <c r="AP84" s="17">
        <v>41.148883576501049</v>
      </c>
      <c r="AQ84" s="17">
        <v>41.333993017159109</v>
      </c>
      <c r="AR84" s="17">
        <v>41.525191697173824</v>
      </c>
      <c r="AS84" s="17">
        <v>41.727230831847542</v>
      </c>
      <c r="AT84" s="17">
        <v>41.945422866688489</v>
      </c>
      <c r="AU84" s="17">
        <v>42.185668109449949</v>
      </c>
      <c r="AV84" s="17">
        <v>42.454481362169489</v>
      </c>
      <c r="AW84" s="17">
        <v>42.759018553208158</v>
      </c>
      <c r="AX84" s="17">
        <v>43.10710336928971</v>
      </c>
      <c r="AY84" s="17">
        <v>43.507253887539811</v>
      </c>
      <c r="AZ84" s="17">
        <v>43.968709207525244</v>
      </c>
      <c r="BA84" s="17">
        <v>44.5014560832931</v>
      </c>
      <c r="BB84" s="17">
        <v>45.116255555410028</v>
      </c>
      <c r="BC84" s="17">
        <v>45.824669583001423</v>
      </c>
      <c r="BD84" s="17">
        <v>46.639087675790606</v>
      </c>
      <c r="BE84" s="34">
        <v>47.572753526138101</v>
      </c>
      <c r="BF84" s="17">
        <v>48.639791641080777</v>
      </c>
      <c r="BG84" s="17">
        <v>49.855233974371096</v>
      </c>
      <c r="BI84" s="6">
        <v>2.2193366007828182E-7</v>
      </c>
      <c r="BJ84" s="6">
        <v>1.7836250408909906E-5</v>
      </c>
      <c r="BK84" s="6">
        <v>4.2532030938282321E-4</v>
      </c>
      <c r="BL84" s="6">
        <v>-3.9358165395831975E-3</v>
      </c>
      <c r="BM84" s="6">
        <v>0.1936286309778977</v>
      </c>
      <c r="BN84" s="6">
        <v>40.590437717907747</v>
      </c>
      <c r="BT84" s="6">
        <v>0.94499999999999995</v>
      </c>
      <c r="BU84" s="6">
        <v>0.65220553038443552</v>
      </c>
      <c r="BV84" s="6">
        <v>0.69</v>
      </c>
      <c r="BW84" s="6">
        <v>0.45612970978729717</v>
      </c>
      <c r="BZ84" s="6" t="s">
        <v>113</v>
      </c>
      <c r="CB84" s="6">
        <v>28.810070440924488</v>
      </c>
      <c r="CC84" s="6">
        <v>29.355175339704786</v>
      </c>
      <c r="CD84" s="6">
        <v>29.890122821726436</v>
      </c>
      <c r="CE84" s="6">
        <v>30.416084079494858</v>
      </c>
      <c r="CF84" s="6">
        <v>30.933912678427422</v>
      </c>
      <c r="CG84" s="6">
        <v>31.444171188892653</v>
      </c>
      <c r="CH84" s="6">
        <v>31.947157818249458</v>
      </c>
      <c r="CI84" s="6">
        <v>32.44293304288631</v>
      </c>
      <c r="CJ84" s="6">
        <v>32.931346240260474</v>
      </c>
      <c r="CK84" s="6">
        <v>33.412062320937217</v>
      </c>
      <c r="CL84" s="6">
        <v>33.88458836062901</v>
      </c>
      <c r="CM84" s="6">
        <v>34.348300232234749</v>
      </c>
      <c r="CN84" s="6">
        <v>34.802469237878938</v>
      </c>
      <c r="CO84" s="6">
        <v>35.246288740950931</v>
      </c>
      <c r="CP84" s="6">
        <v>35.678900798144113</v>
      </c>
      <c r="CQ84" s="6">
        <v>36.099422791495151</v>
      </c>
      <c r="CR84" s="6">
        <v>36.506974060423147</v>
      </c>
      <c r="CS84" s="6">
        <v>36.900702533768886</v>
      </c>
      <c r="CT84" s="6">
        <v>37.279811361834035</v>
      </c>
      <c r="CU84" s="6">
        <v>37.643585548420347</v>
      </c>
      <c r="CV84" s="6">
        <v>37.991418582868896</v>
      </c>
      <c r="CW84" s="6">
        <v>38.322839072099249</v>
      </c>
      <c r="CX84" s="6">
        <v>38.637537372648687</v>
      </c>
      <c r="CY84" s="6">
        <v>38.935392222711435</v>
      </c>
      <c r="CZ84" s="6">
        <v>39.216497374177855</v>
      </c>
      <c r="DA84" s="6">
        <v>39.481188224673652</v>
      </c>
      <c r="DB84" s="6">
        <v>39.730068449599088</v>
      </c>
      <c r="DC84" s="6">
        <v>39.964036634168188</v>
      </c>
      <c r="DD84" s="6">
        <v>40.184312905447975</v>
      </c>
      <c r="DE84" s="6">
        <v>40.392465564397632</v>
      </c>
      <c r="DF84" s="6">
        <v>40.590437717907747</v>
      </c>
      <c r="DG84" s="6">
        <v>40.780573910839514</v>
      </c>
      <c r="DH84" s="6">
        <v>40.96564675806394</v>
      </c>
      <c r="DI84" s="6">
        <v>41.148883576501049</v>
      </c>
      <c r="DJ84" s="6">
        <v>41.333993017159109</v>
      </c>
      <c r="DK84" s="6">
        <v>41.525191697173824</v>
      </c>
      <c r="DL84" s="6">
        <v>41.727230831847542</v>
      </c>
      <c r="DM84" s="6">
        <v>41.945422866688489</v>
      </c>
      <c r="DN84" s="6">
        <v>42.185668109449949</v>
      </c>
      <c r="DO84" s="6">
        <v>42.454481362169489</v>
      </c>
      <c r="DP84" s="6">
        <v>42.759018553208158</v>
      </c>
      <c r="DQ84" s="6">
        <v>43.10710336928971</v>
      </c>
      <c r="DR84" s="6">
        <v>43.507253887539811</v>
      </c>
      <c r="DS84" s="6">
        <v>43.968709207525244</v>
      </c>
      <c r="DT84" s="6">
        <v>44.5014560832931</v>
      </c>
      <c r="DU84" s="6">
        <v>45.116255555410028</v>
      </c>
      <c r="DV84" s="6">
        <v>45.824669583001423</v>
      </c>
      <c r="DW84" s="6">
        <v>46.639087675790606</v>
      </c>
      <c r="DX84" s="6">
        <v>47.572753526138101</v>
      </c>
      <c r="DY84" s="6">
        <v>48.639791641080777</v>
      </c>
      <c r="DZ84" s="6">
        <v>49.855233974371096</v>
      </c>
      <c r="EB84" s="6">
        <v>2.2193366007828182E-7</v>
      </c>
      <c r="EC84" s="6">
        <v>1.7836250408909906E-5</v>
      </c>
      <c r="ED84" s="6">
        <v>4.2532030938282321E-4</v>
      </c>
      <c r="EE84" s="6">
        <v>-3.9358165395831975E-3</v>
      </c>
      <c r="EF84" s="6">
        <v>0.1936286309778977</v>
      </c>
      <c r="EG84" s="6">
        <v>40.590437717907747</v>
      </c>
    </row>
    <row r="85" spans="1:137" s="6" customFormat="1" x14ac:dyDescent="0.25">
      <c r="A85" s="33">
        <f t="shared" si="15"/>
        <v>0.95899999999999996</v>
      </c>
      <c r="B85" s="33">
        <f t="shared" si="15"/>
        <v>0.74530602999999995</v>
      </c>
      <c r="C85" s="33">
        <f t="shared" si="15"/>
        <v>0.77500000000000002</v>
      </c>
      <c r="D85" s="33">
        <f t="shared" si="15"/>
        <v>0.59101500000000007</v>
      </c>
      <c r="G85" s="31" t="s">
        <v>110</v>
      </c>
      <c r="I85" s="6">
        <v>0</v>
      </c>
      <c r="J85" s="6">
        <v>0</v>
      </c>
      <c r="K85" s="6">
        <v>0</v>
      </c>
      <c r="L85" s="6">
        <v>0</v>
      </c>
      <c r="M85" s="6">
        <v>0</v>
      </c>
      <c r="N85" s="6">
        <v>0</v>
      </c>
      <c r="O85" s="6">
        <v>0</v>
      </c>
      <c r="P85" s="6">
        <v>0</v>
      </c>
      <c r="Q85" s="6">
        <v>0</v>
      </c>
      <c r="R85" s="6">
        <v>0</v>
      </c>
      <c r="S85" s="6">
        <v>0</v>
      </c>
      <c r="T85" s="6">
        <v>0</v>
      </c>
      <c r="U85" s="6">
        <v>0</v>
      </c>
      <c r="V85" s="6">
        <v>0</v>
      </c>
      <c r="W85" s="6">
        <v>0</v>
      </c>
      <c r="X85" s="6">
        <v>0</v>
      </c>
      <c r="Y85" s="6">
        <v>0</v>
      </c>
      <c r="Z85" s="6">
        <v>0</v>
      </c>
      <c r="AA85" s="6">
        <v>0</v>
      </c>
      <c r="AB85" s="6">
        <v>0</v>
      </c>
      <c r="AC85" s="6">
        <v>0</v>
      </c>
      <c r="AD85" s="6">
        <v>0</v>
      </c>
      <c r="AE85" s="6">
        <v>0</v>
      </c>
      <c r="AF85" s="6">
        <v>0</v>
      </c>
      <c r="AG85" s="6">
        <v>0</v>
      </c>
      <c r="AH85" s="6">
        <v>0</v>
      </c>
      <c r="AI85" s="6">
        <v>0</v>
      </c>
      <c r="AJ85" s="6">
        <v>0</v>
      </c>
      <c r="AK85" s="6">
        <v>0</v>
      </c>
      <c r="AL85" s="6">
        <v>0</v>
      </c>
      <c r="AM85" s="6">
        <v>0</v>
      </c>
      <c r="AN85" s="6">
        <v>0</v>
      </c>
      <c r="AO85" s="6">
        <v>0</v>
      </c>
      <c r="AP85" s="6">
        <v>0</v>
      </c>
      <c r="AQ85" s="6">
        <v>0</v>
      </c>
      <c r="AR85" s="6">
        <v>0</v>
      </c>
      <c r="AS85" s="6">
        <v>0</v>
      </c>
      <c r="AT85" s="6">
        <v>0</v>
      </c>
      <c r="AU85" s="6">
        <v>0</v>
      </c>
      <c r="AV85" s="6">
        <v>0</v>
      </c>
      <c r="AW85" s="6">
        <v>0</v>
      </c>
      <c r="AX85" s="6">
        <v>0</v>
      </c>
      <c r="AY85" s="6">
        <v>0</v>
      </c>
      <c r="AZ85" s="6">
        <v>0</v>
      </c>
      <c r="BA85" s="6">
        <v>0</v>
      </c>
      <c r="BB85" s="6">
        <v>0</v>
      </c>
      <c r="BC85" s="6">
        <v>0</v>
      </c>
      <c r="BD85" s="6">
        <v>0</v>
      </c>
      <c r="BE85" s="6">
        <v>0</v>
      </c>
      <c r="BT85" s="6">
        <v>0.95899999999999996</v>
      </c>
      <c r="BU85" s="6">
        <v>0.74530602999999995</v>
      </c>
      <c r="BV85" s="6">
        <v>0.77500000000000002</v>
      </c>
      <c r="BW85" s="6">
        <v>0.59101500000000007</v>
      </c>
      <c r="BZ85" s="6" t="s">
        <v>110</v>
      </c>
      <c r="CB85" s="6">
        <v>0</v>
      </c>
      <c r="CC85" s="6">
        <v>0</v>
      </c>
      <c r="CD85" s="6">
        <v>0</v>
      </c>
      <c r="CE85" s="6">
        <v>0</v>
      </c>
      <c r="CF85" s="6">
        <v>0</v>
      </c>
      <c r="CG85" s="6">
        <v>0</v>
      </c>
      <c r="CH85" s="6">
        <v>0</v>
      </c>
      <c r="CI85" s="6">
        <v>0</v>
      </c>
      <c r="CJ85" s="6">
        <v>0</v>
      </c>
      <c r="CK85" s="6">
        <v>0</v>
      </c>
      <c r="CL85" s="6">
        <v>0</v>
      </c>
      <c r="CM85" s="6">
        <v>0</v>
      </c>
      <c r="CN85" s="6">
        <v>0</v>
      </c>
      <c r="CO85" s="6">
        <v>0</v>
      </c>
      <c r="CP85" s="6">
        <v>0</v>
      </c>
      <c r="CQ85" s="6">
        <v>0</v>
      </c>
      <c r="CR85" s="6">
        <v>0</v>
      </c>
      <c r="CS85" s="6">
        <v>0</v>
      </c>
      <c r="CT85" s="6">
        <v>0</v>
      </c>
      <c r="CU85" s="6">
        <v>0</v>
      </c>
      <c r="CV85" s="6">
        <v>0</v>
      </c>
      <c r="CW85" s="6">
        <v>0</v>
      </c>
      <c r="CX85" s="6">
        <v>0</v>
      </c>
      <c r="CY85" s="6">
        <v>0</v>
      </c>
      <c r="CZ85" s="6">
        <v>0</v>
      </c>
      <c r="DA85" s="6">
        <v>0</v>
      </c>
      <c r="DB85" s="6">
        <v>0</v>
      </c>
      <c r="DC85" s="6">
        <v>0</v>
      </c>
      <c r="DD85" s="6">
        <v>0</v>
      </c>
      <c r="DE85" s="6">
        <v>0</v>
      </c>
      <c r="DF85" s="6">
        <v>0</v>
      </c>
      <c r="DG85" s="6">
        <v>0</v>
      </c>
      <c r="DH85" s="6">
        <v>0</v>
      </c>
      <c r="DI85" s="6">
        <v>0</v>
      </c>
      <c r="DJ85" s="6">
        <v>0</v>
      </c>
      <c r="DK85" s="6">
        <v>0</v>
      </c>
      <c r="DL85" s="6">
        <v>0</v>
      </c>
      <c r="DM85" s="6">
        <v>0</v>
      </c>
      <c r="DN85" s="6">
        <v>0</v>
      </c>
      <c r="DO85" s="6">
        <v>0</v>
      </c>
      <c r="DP85" s="6">
        <v>0</v>
      </c>
      <c r="DQ85" s="6">
        <v>0</v>
      </c>
      <c r="DR85" s="6">
        <v>0</v>
      </c>
      <c r="DS85" s="6">
        <v>0</v>
      </c>
      <c r="DT85" s="6">
        <v>0</v>
      </c>
      <c r="DU85" s="6">
        <v>0</v>
      </c>
      <c r="DV85" s="6">
        <v>0</v>
      </c>
      <c r="DW85" s="6">
        <v>0</v>
      </c>
      <c r="DX85" s="6">
        <v>0</v>
      </c>
    </row>
    <row r="86" spans="1:137" s="6" customFormat="1" x14ac:dyDescent="0.25">
      <c r="A86" s="35"/>
      <c r="B86" s="35"/>
      <c r="C86" s="35"/>
      <c r="D86" s="35"/>
      <c r="G86" s="31"/>
    </row>
    <row r="87" spans="1:137" s="6" customFormat="1" x14ac:dyDescent="0.25">
      <c r="A87" s="35"/>
      <c r="B87" s="35"/>
      <c r="C87" s="35"/>
      <c r="D87" s="35"/>
      <c r="G87" s="31"/>
    </row>
    <row r="88" spans="1:137" s="6" customFormat="1" x14ac:dyDescent="0.25">
      <c r="A88" s="36">
        <f>AVERAGE(A89,D133)</f>
        <v>-40.210314617378756</v>
      </c>
      <c r="B88" s="35"/>
      <c r="C88" s="35"/>
      <c r="D88" s="35"/>
      <c r="E88" s="29">
        <v>-45</v>
      </c>
      <c r="G88" s="31"/>
      <c r="BT88" s="6">
        <v>-41.955016555815718</v>
      </c>
      <c r="BX88" s="6">
        <v>-45</v>
      </c>
    </row>
    <row r="89" spans="1:137" s="6" customFormat="1" ht="17.25" x14ac:dyDescent="0.25">
      <c r="A89" s="36">
        <v>-40.289979322514924</v>
      </c>
      <c r="B89" s="6" t="s">
        <v>114</v>
      </c>
      <c r="G89" s="31" t="s">
        <v>183</v>
      </c>
      <c r="I89" s="36">
        <f t="shared" ref="I89:AN89" si="16">((I$77*$A$77+$A$78*I$78+$A$79*I$79+$A$80*I$80+$A$81*I$81+$A$82*I$82+$A$83*I$83+$A$84*I$84+$A$85*I$85)/SUM(I$77:I$85)-1)*1000</f>
        <v>-52.343968737471272</v>
      </c>
      <c r="J89" s="36">
        <f t="shared" si="16"/>
        <v>-47.879749562165784</v>
      </c>
      <c r="K89" s="36">
        <f t="shared" si="16"/>
        <v>-52.395130678044467</v>
      </c>
      <c r="L89" s="36">
        <f t="shared" si="16"/>
        <v>-52.400894920298313</v>
      </c>
      <c r="M89" s="36">
        <f t="shared" si="16"/>
        <v>-52.397018539591336</v>
      </c>
      <c r="N89" s="36">
        <f t="shared" si="16"/>
        <v>-52.38575300244819</v>
      </c>
      <c r="O89" s="36">
        <f t="shared" si="16"/>
        <v>-52.36900939120892</v>
      </c>
      <c r="P89" s="36">
        <f t="shared" si="16"/>
        <v>-52.348376615147906</v>
      </c>
      <c r="Q89" s="36">
        <f t="shared" si="16"/>
        <v>-52.325147646672953</v>
      </c>
      <c r="R89" s="36">
        <f t="shared" si="16"/>
        <v>-52.300349474170503</v>
      </c>
      <c r="S89" s="36">
        <f t="shared" si="16"/>
        <v>-52.274773852394205</v>
      </c>
      <c r="T89" s="36">
        <f t="shared" si="16"/>
        <v>-52.249007026263115</v>
      </c>
      <c r="U89" s="36">
        <f t="shared" si="16"/>
        <v>-52.223457418434037</v>
      </c>
      <c r="V89" s="36">
        <f t="shared" si="16"/>
        <v>-52.198380846745664</v>
      </c>
      <c r="W89" s="36">
        <f t="shared" si="16"/>
        <v>-52.173903223787896</v>
      </c>
      <c r="X89" s="36">
        <f t="shared" si="16"/>
        <v>-52.150040933601986</v>
      </c>
      <c r="Y89" s="36">
        <f t="shared" si="16"/>
        <v>-52.126719218134724</v>
      </c>
      <c r="Z89" s="36">
        <f t="shared" si="16"/>
        <v>-52.103788968140165</v>
      </c>
      <c r="AA89" s="36">
        <f t="shared" si="16"/>
        <v>-52.081042321274971</v>
      </c>
      <c r="AB89" s="36">
        <f t="shared" si="16"/>
        <v>-52.058227439266133</v>
      </c>
      <c r="AC89" s="36">
        <f t="shared" si="16"/>
        <v>-52.035062776728203</v>
      </c>
      <c r="AD89" s="36">
        <f t="shared" si="16"/>
        <v>-52.011251074063793</v>
      </c>
      <c r="AE89" s="36">
        <f t="shared" si="16"/>
        <v>-51.986493212050064</v>
      </c>
      <c r="AF89" s="36">
        <f t="shared" si="16"/>
        <v>-51.960501962155959</v>
      </c>
      <c r="AG89" s="36">
        <f t="shared" si="16"/>
        <v>-51.93301556091523</v>
      </c>
      <c r="AH89" s="36">
        <f t="shared" si="16"/>
        <v>-51.903810936389625</v>
      </c>
      <c r="AI89" s="36">
        <f t="shared" si="16"/>
        <v>-51.872716328420275</v>
      </c>
      <c r="AJ89" s="36">
        <f t="shared" si="16"/>
        <v>-51.839622980981439</v>
      </c>
      <c r="AK89" s="36">
        <f t="shared" si="16"/>
        <v>-51.804495552968511</v>
      </c>
      <c r="AL89" s="36">
        <f t="shared" si="16"/>
        <v>-51.767380899972459</v>
      </c>
      <c r="AM89" s="36">
        <f t="shared" si="16"/>
        <v>-51.728414927775802</v>
      </c>
      <c r="AN89" s="36">
        <f t="shared" si="16"/>
        <v>-51.687827308319889</v>
      </c>
      <c r="AO89" s="36">
        <f t="shared" ref="AO89:BE89" si="17">((AO$77*$A$77+$A$78*AO$78+$A$79*AO$79+$A$80*AO$80+$A$81*AO$81+$A$82*AO$82+$A$83*AO$83+$A$84*AO$84+$A$85*AO$85)/SUM(AO$77:AO$85)-1)*1000</f>
        <v>-51.645943976041387</v>
      </c>
      <c r="AP89" s="36">
        <f t="shared" si="17"/>
        <v>-51.603187477877178</v>
      </c>
      <c r="AQ89" s="36">
        <f t="shared" si="17"/>
        <v>-51.560075421713812</v>
      </c>
      <c r="AR89" s="36">
        <f t="shared" si="17"/>
        <v>-51.517217442135447</v>
      </c>
      <c r="AS89" s="36">
        <f t="shared" si="17"/>
        <v>-51.475311266183432</v>
      </c>
      <c r="AT89" s="36">
        <f t="shared" si="17"/>
        <v>-51.435138605995249</v>
      </c>
      <c r="AU89" s="36">
        <f t="shared" si="17"/>
        <v>-51.397561725380235</v>
      </c>
      <c r="AV89" s="36">
        <f t="shared" si="17"/>
        <v>-51.363521626243248</v>
      </c>
      <c r="AW89" s="36">
        <f t="shared" si="17"/>
        <v>-51.334038888848241</v>
      </c>
      <c r="AX89" s="36">
        <f t="shared" si="17"/>
        <v>-51.310218296233835</v>
      </c>
      <c r="AY89" s="36">
        <f t="shared" si="17"/>
        <v>-51.293258505885397</v>
      </c>
      <c r="AZ89" s="36">
        <f t="shared" si="17"/>
        <v>-51.284468239806145</v>
      </c>
      <c r="BA89" s="36">
        <f t="shared" si="17"/>
        <v>-51.285290800393788</v>
      </c>
      <c r="BB89" s="36">
        <f t="shared" si="17"/>
        <v>-51.297339257643124</v>
      </c>
      <c r="BC89" s="36">
        <f t="shared" si="17"/>
        <v>-51.322445500645571</v>
      </c>
      <c r="BD89" s="36">
        <f t="shared" si="17"/>
        <v>-51.362727666878108</v>
      </c>
      <c r="BE89" s="36">
        <f t="shared" si="17"/>
        <v>-51.420682517231533</v>
      </c>
      <c r="BT89" s="6">
        <v>-41.945579106705978</v>
      </c>
      <c r="BU89" s="6" t="s">
        <v>114</v>
      </c>
      <c r="BZ89" s="6" t="s">
        <v>115</v>
      </c>
      <c r="CB89" s="6">
        <v>-52.2819261890779</v>
      </c>
      <c r="CC89" s="6">
        <v>-52.594754011428321</v>
      </c>
      <c r="CD89" s="6">
        <v>-52.707581551996284</v>
      </c>
      <c r="CE89" s="6">
        <v>-52.657697759337488</v>
      </c>
      <c r="CF89" s="6">
        <v>-52.4892513111771</v>
      </c>
      <c r="CG89" s="6">
        <v>-52.244687683653538</v>
      </c>
      <c r="CH89" s="6">
        <v>-51.959872950830487</v>
      </c>
      <c r="CI89" s="6">
        <v>-51.662445459168651</v>
      </c>
      <c r="CJ89" s="6">
        <v>-51.37221012629778</v>
      </c>
      <c r="CK89" s="6">
        <v>-51.102474723506596</v>
      </c>
      <c r="CL89" s="6">
        <v>-50.861603785278596</v>
      </c>
      <c r="CM89" s="6">
        <v>-50.654421469834233</v>
      </c>
      <c r="CN89" s="6">
        <v>-50.483330163716204</v>
      </c>
      <c r="CO89" s="6">
        <v>-50.349135731684981</v>
      </c>
      <c r="CP89" s="6">
        <v>-50.251621578033088</v>
      </c>
      <c r="CQ89" s="6">
        <v>-50.189926115660754</v>
      </c>
      <c r="CR89" s="6">
        <v>-50.162773608592893</v>
      </c>
      <c r="CS89" s="6">
        <v>-50.1685983130129</v>
      </c>
      <c r="CT89" s="6">
        <v>-50.205591761010467</v>
      </c>
      <c r="CU89" s="6">
        <v>-50.271694967916943</v>
      </c>
      <c r="CV89" s="6">
        <v>-50.364551829478408</v>
      </c>
      <c r="CW89" s="6">
        <v>-50.481436933926702</v>
      </c>
      <c r="CX89" s="6">
        <v>-50.619170162879868</v>
      </c>
      <c r="CY89" s="6">
        <v>-50.774031412081477</v>
      </c>
      <c r="CZ89" s="6">
        <v>-50.941691004018018</v>
      </c>
      <c r="DA89" s="6">
        <v>-51.117174108680665</v>
      </c>
      <c r="DB89" s="6">
        <v>-51.294879589734109</v>
      </c>
      <c r="DC89" s="6">
        <v>-51.468673626296145</v>
      </c>
      <c r="DD89" s="6">
        <v>-51.632074516546169</v>
      </c>
      <c r="DE89" s="6">
        <v>-51.778535846270458</v>
      </c>
      <c r="DF89" s="6">
        <v>-51.901820376457074</v>
      </c>
      <c r="DG89" s="6">
        <v>-51.996438140189397</v>
      </c>
      <c r="DH89" s="6">
        <v>-52.05810322513782</v>
      </c>
      <c r="DI89" s="6">
        <v>-52.084150224565477</v>
      </c>
      <c r="DJ89" s="6">
        <v>-52.07384910463653</v>
      </c>
      <c r="DK89" s="6">
        <v>-52.028569590238824</v>
      </c>
      <c r="DL89" s="6">
        <v>-51.951771979500847</v>
      </c>
      <c r="DM89" s="6">
        <v>-51.848834640421671</v>
      </c>
      <c r="DN89" s="6">
        <v>-51.726760612579305</v>
      </c>
      <c r="DO89" s="6">
        <v>-51.593828735744253</v>
      </c>
      <c r="DP89" s="6">
        <v>-51.45926451891836</v>
      </c>
      <c r="DQ89" s="6">
        <v>-51.333003898986654</v>
      </c>
      <c r="DR89" s="6">
        <v>-51.225615134676829</v>
      </c>
      <c r="DS89" s="6">
        <v>-51.148439192683192</v>
      </c>
      <c r="DT89" s="6">
        <v>-51.114017601107008</v>
      </c>
      <c r="DU89" s="6">
        <v>-51.136912209920112</v>
      </c>
      <c r="DV89" s="6">
        <v>-51.235105516697189</v>
      </c>
      <c r="DW89" s="6">
        <v>-51.432348484507173</v>
      </c>
      <c r="DX89" s="6">
        <v>-51.76220119394592</v>
      </c>
    </row>
    <row r="90" spans="1:137" s="6" customFormat="1" ht="17.25" x14ac:dyDescent="0.25">
      <c r="A90" s="36">
        <f>A89-A88</f>
        <v>-7.9664705136167413E-2</v>
      </c>
      <c r="G90" s="31" t="s">
        <v>184</v>
      </c>
      <c r="I90" s="36">
        <f t="shared" ref="I90:BE90" si="18">((I$77*$B$77+$B$78*I$78+$B$79*I$79+$B$80*I$80+$B$81*I$81+$B$82*I$82+$B$83*I$83+$B$84*I$84+$B$85*I$85)/SUM(I$77:I$85)-1)*1000</f>
        <v>-311.51594623854686</v>
      </c>
      <c r="J90" s="36">
        <f t="shared" si="18"/>
        <v>-300.72943464237721</v>
      </c>
      <c r="K90" s="36">
        <f t="shared" si="18"/>
        <v>-311.92491364577603</v>
      </c>
      <c r="L90" s="36">
        <f t="shared" si="18"/>
        <v>-312.05384807785839</v>
      </c>
      <c r="M90" s="36">
        <f t="shared" si="18"/>
        <v>-312.14591122429948</v>
      </c>
      <c r="N90" s="36">
        <f t="shared" si="18"/>
        <v>-312.20926308983667</v>
      </c>
      <c r="O90" s="36">
        <f t="shared" si="18"/>
        <v>-312.25053195857754</v>
      </c>
      <c r="P90" s="36">
        <f t="shared" si="18"/>
        <v>-312.27491105448826</v>
      </c>
      <c r="Q90" s="36">
        <f t="shared" si="18"/>
        <v>-312.28628367517473</v>
      </c>
      <c r="R90" s="36">
        <f t="shared" si="18"/>
        <v>-312.28736039238794</v>
      </c>
      <c r="S90" s="36">
        <f t="shared" si="18"/>
        <v>-312.2798176897067</v>
      </c>
      <c r="T90" s="36">
        <f t="shared" si="18"/>
        <v>-312.26443187144883</v>
      </c>
      <c r="U90" s="36">
        <f t="shared" si="18"/>
        <v>-312.24120532937661</v>
      </c>
      <c r="V90" s="36">
        <f t="shared" si="18"/>
        <v>-312.20948449198585</v>
      </c>
      <c r="W90" s="36">
        <f t="shared" si="18"/>
        <v>-312.16807021844016</v>
      </c>
      <c r="X90" s="36">
        <f t="shared" si="18"/>
        <v>-312.11532222601335</v>
      </c>
      <c r="Y90" s="36">
        <f t="shared" si="18"/>
        <v>-312.04925950911257</v>
      </c>
      <c r="Z90" s="36">
        <f t="shared" si="18"/>
        <v>-311.96765873405798</v>
      </c>
      <c r="AA90" s="36">
        <f t="shared" si="18"/>
        <v>-311.8681523591066</v>
      </c>
      <c r="AB90" s="36">
        <f t="shared" si="18"/>
        <v>-311.74832779298566</v>
      </c>
      <c r="AC90" s="36">
        <f t="shared" si="18"/>
        <v>-311.60582831342185</v>
      </c>
      <c r="AD90" s="36">
        <f t="shared" si="18"/>
        <v>-311.43845576140063</v>
      </c>
      <c r="AE90" s="36">
        <f t="shared" si="18"/>
        <v>-311.2442742518665</v>
      </c>
      <c r="AF90" s="36">
        <f t="shared" si="18"/>
        <v>-311.02171335016669</v>
      </c>
      <c r="AG90" s="36">
        <f t="shared" si="18"/>
        <v>-310.76966841914833</v>
      </c>
      <c r="AH90" s="36">
        <f t="shared" si="18"/>
        <v>-310.48759521717471</v>
      </c>
      <c r="AI90" s="36">
        <f t="shared" si="18"/>
        <v>-310.17559539966322</v>
      </c>
      <c r="AJ90" s="36">
        <f t="shared" si="18"/>
        <v>-309.83448941964775</v>
      </c>
      <c r="AK90" s="36">
        <f t="shared" si="18"/>
        <v>-309.46587349559729</v>
      </c>
      <c r="AL90" s="36">
        <f t="shared" si="18"/>
        <v>-309.07215785092268</v>
      </c>
      <c r="AM90" s="36">
        <f t="shared" si="18"/>
        <v>-308.65658432759079</v>
      </c>
      <c r="AN90" s="36">
        <f t="shared" si="18"/>
        <v>-308.22322269352389</v>
      </c>
      <c r="AO90" s="36">
        <f t="shared" si="18"/>
        <v>-307.7769464172905</v>
      </c>
      <c r="AP90" s="36">
        <f t="shared" si="18"/>
        <v>-307.32339025936596</v>
      </c>
      <c r="AQ90" s="36">
        <f t="shared" si="18"/>
        <v>-306.86889359534217</v>
      </c>
      <c r="AR90" s="36">
        <f t="shared" si="18"/>
        <v>-306.42043481454527</v>
      </c>
      <c r="AS90" s="36">
        <f t="shared" si="18"/>
        <v>-305.98556332408913</v>
      </c>
      <c r="AT90" s="36">
        <f t="shared" si="18"/>
        <v>-305.57233657473495</v>
      </c>
      <c r="AU90" s="36">
        <f t="shared" si="18"/>
        <v>-305.1892701116343</v>
      </c>
      <c r="AV90" s="36">
        <f t="shared" si="18"/>
        <v>-304.84530900780493</v>
      </c>
      <c r="AW90" s="36">
        <f t="shared" si="18"/>
        <v>-304.549829297587</v>
      </c>
      <c r="AX90" s="36">
        <f t="shared" si="18"/>
        <v>-304.3126783948681</v>
      </c>
      <c r="AY90" s="36">
        <f t="shared" si="18"/>
        <v>-304.14426422737682</v>
      </c>
      <c r="AZ90" s="36">
        <f t="shared" si="18"/>
        <v>-304.0557042907264</v>
      </c>
      <c r="BA90" s="36">
        <f t="shared" si="18"/>
        <v>-304.05904847444219</v>
      </c>
      <c r="BB90" s="36">
        <f t="shared" si="18"/>
        <v>-304.16759394874293</v>
      </c>
      <c r="BC90" s="36">
        <f t="shared" si="18"/>
        <v>-304.39631750782115</v>
      </c>
      <c r="BD90" s="36">
        <f t="shared" si="18"/>
        <v>-304.76246188976222</v>
      </c>
      <c r="BE90" s="36">
        <f t="shared" si="18"/>
        <v>-305.2863298878782</v>
      </c>
      <c r="BI90" s="6">
        <f t="array" ref="BI90:BN90">LINEST(I90:BE90,I$22:BE$22^{1;2;3;4;5},TRUE)</f>
        <v>-1.0427227157216252E-6</v>
      </c>
      <c r="BJ90" s="6">
        <v>-3.5536777697048666E-5</v>
      </c>
      <c r="BK90" s="6">
        <v>-2.4080895234244941E-4</v>
      </c>
      <c r="BL90" s="6">
        <v>1.0458626135919295E-2</v>
      </c>
      <c r="BM90" s="6">
        <v>0.38173999844929235</v>
      </c>
      <c r="BN90" s="6">
        <v>-308.69441668885736</v>
      </c>
      <c r="BT90" s="6">
        <v>9.4374491097397595E-3</v>
      </c>
      <c r="BZ90" s="6" t="s">
        <v>116</v>
      </c>
      <c r="CB90" s="6">
        <v>-311.04734120029099</v>
      </c>
      <c r="CC90" s="6">
        <v>-313.50618711538311</v>
      </c>
      <c r="CD90" s="6">
        <v>-314.43705098792941</v>
      </c>
      <c r="CE90" s="6">
        <v>-314.12474377861599</v>
      </c>
      <c r="CF90" s="6">
        <v>-312.90676811239825</v>
      </c>
      <c r="CG90" s="6">
        <v>-311.10778571486776</v>
      </c>
      <c r="CH90" s="6">
        <v>-309.00225862370525</v>
      </c>
      <c r="CI90" s="6">
        <v>-306.80177990930559</v>
      </c>
      <c r="CJ90" s="6">
        <v>-304.65804029975374</v>
      </c>
      <c r="CK90" s="6">
        <v>-302.67301412381363</v>
      </c>
      <c r="CL90" s="6">
        <v>-300.91082113401058</v>
      </c>
      <c r="CM90" s="6">
        <v>-299.4084400337249</v>
      </c>
      <c r="CN90" s="6">
        <v>-298.18425109112911</v>
      </c>
      <c r="CO90" s="6">
        <v>-297.24433551906037</v>
      </c>
      <c r="CP90" s="6">
        <v>-296.58685238341008</v>
      </c>
      <c r="CQ90" s="6">
        <v>-296.20490965238366</v>
      </c>
      <c r="CR90" s="6">
        <v>-296.08831119429425</v>
      </c>
      <c r="CS90" s="6">
        <v>-296.2244852811927</v>
      </c>
      <c r="CT90" s="6">
        <v>-296.59882362815239</v>
      </c>
      <c r="CU90" s="6">
        <v>-297.19459901214429</v>
      </c>
      <c r="CV90" s="6">
        <v>-297.99258818550447</v>
      </c>
      <c r="CW90" s="6">
        <v>-298.97050456149833</v>
      </c>
      <c r="CX90" s="6">
        <v>-300.10233978268275</v>
      </c>
      <c r="CY90" s="6">
        <v>-301.35772171876454</v>
      </c>
      <c r="CZ90" s="6">
        <v>-302.70141439607733</v>
      </c>
      <c r="DA90" s="6">
        <v>-304.0931064507152</v>
      </c>
      <c r="DB90" s="6">
        <v>-305.48764962809696</v>
      </c>
      <c r="DC90" s="6">
        <v>-306.83590543130657</v>
      </c>
      <c r="DD90" s="6">
        <v>-308.08632285521077</v>
      </c>
      <c r="DE90" s="6">
        <v>-309.1872926857647</v>
      </c>
      <c r="DF90" s="6">
        <v>-310.0902025638639</v>
      </c>
      <c r="DG90" s="6">
        <v>-310.75296579284594</v>
      </c>
      <c r="DH90" s="6">
        <v>-311.14364790008011</v>
      </c>
      <c r="DI90" s="6">
        <v>-311.24371393774805</v>
      </c>
      <c r="DJ90" s="6">
        <v>-311.05041138460723</v>
      </c>
      <c r="DK90" s="6">
        <v>-310.57791269755444</v>
      </c>
      <c r="DL90" s="6">
        <v>-309.8570560518358</v>
      </c>
      <c r="DM90" s="6">
        <v>-308.93379277223198</v>
      </c>
      <c r="DN90" s="6">
        <v>-307.86670475377429</v>
      </c>
      <c r="DO90" s="6">
        <v>-306.72413181996285</v>
      </c>
      <c r="DP90" s="6">
        <v>-305.58151770322826</v>
      </c>
      <c r="DQ90" s="6">
        <v>-304.51955797612817</v>
      </c>
      <c r="DR90" s="6">
        <v>-303.62366438663435</v>
      </c>
      <c r="DS90" s="6">
        <v>-302.98521982868897</v>
      </c>
      <c r="DT90" s="6">
        <v>-302.70517098829129</v>
      </c>
      <c r="DU90" s="6">
        <v>-302.90079862397999</v>
      </c>
      <c r="DV90" s="6">
        <v>-303.71719540743578</v>
      </c>
      <c r="DW90" s="6">
        <v>-305.34643601723963</v>
      </c>
      <c r="DX90" s="6">
        <v>-308.06050686316422</v>
      </c>
      <c r="EB90" s="6">
        <v>-8.8899794699323109E-6</v>
      </c>
      <c r="EC90" s="6">
        <v>-2.7511010297267218E-4</v>
      </c>
      <c r="ED90" s="6">
        <v>4.2878113353853791E-3</v>
      </c>
      <c r="EE90" s="6">
        <v>0.10945640210133446</v>
      </c>
      <c r="EF90" s="6">
        <v>-0.73534248724652407</v>
      </c>
      <c r="EG90" s="6">
        <v>-309.99365008570385</v>
      </c>
    </row>
    <row r="91" spans="1:137" s="6" customFormat="1" x14ac:dyDescent="0.25">
      <c r="G91" s="31" t="s">
        <v>117</v>
      </c>
      <c r="I91" s="36">
        <f t="shared" ref="I91:BE91" si="19">((I$77*$C$77+$C$78*I$78+$C$79*I$79+$C$80*I$80+$C$81*I$81+$C$82*I$82+$C$83*I$83+$C$84*I$84+$C$85*I$85)/SUM(I$77:I$85)-1)*1000</f>
        <v>-275.23726265145655</v>
      </c>
      <c r="J91" s="36">
        <f t="shared" si="19"/>
        <v>-267.28244016567083</v>
      </c>
      <c r="K91" s="36">
        <f t="shared" si="19"/>
        <v>-275.61721592645796</v>
      </c>
      <c r="L91" s="36">
        <f t="shared" si="19"/>
        <v>-275.74536912917068</v>
      </c>
      <c r="M91" s="36">
        <f t="shared" si="19"/>
        <v>-275.84328749961207</v>
      </c>
      <c r="N91" s="36">
        <f t="shared" si="19"/>
        <v>-275.91753390564577</v>
      </c>
      <c r="O91" s="36">
        <f t="shared" si="19"/>
        <v>-275.97337067297758</v>
      </c>
      <c r="P91" s="36">
        <f t="shared" si="19"/>
        <v>-276.01484429050959</v>
      </c>
      <c r="Q91" s="36">
        <f t="shared" si="19"/>
        <v>-276.04489294174408</v>
      </c>
      <c r="R91" s="36">
        <f t="shared" si="19"/>
        <v>-276.06546347363883</v>
      </c>
      <c r="S91" s="36">
        <f t="shared" si="19"/>
        <v>-276.07762923256354</v>
      </c>
      <c r="T91" s="36">
        <f t="shared" si="19"/>
        <v>-276.08170390239371</v>
      </c>
      <c r="U91" s="36">
        <f t="shared" si="19"/>
        <v>-276.07734916619853</v>
      </c>
      <c r="V91" s="36">
        <f t="shared" si="19"/>
        <v>-276.06367584897919</v>
      </c>
      <c r="W91" s="36">
        <f t="shared" si="19"/>
        <v>-276.03933936408299</v>
      </c>
      <c r="X91" s="36">
        <f t="shared" si="19"/>
        <v>-276.00263093875031</v>
      </c>
      <c r="Y91" s="36">
        <f t="shared" si="19"/>
        <v>-275.95156636100438</v>
      </c>
      <c r="Z91" s="36">
        <f t="shared" si="19"/>
        <v>-275.88397396460152</v>
      </c>
      <c r="AA91" s="36">
        <f t="shared" si="19"/>
        <v>-275.79758331831283</v>
      </c>
      <c r="AB91" s="36">
        <f t="shared" si="19"/>
        <v>-275.69011565926206</v>
      </c>
      <c r="AC91" s="36">
        <f t="shared" si="19"/>
        <v>-275.55937654636676</v>
      </c>
      <c r="AD91" s="36">
        <f t="shared" si="19"/>
        <v>-275.40335054599342</v>
      </c>
      <c r="AE91" s="36">
        <f t="shared" si="19"/>
        <v>-275.22029703907714</v>
      </c>
      <c r="AF91" s="36">
        <f t="shared" si="19"/>
        <v>-275.00884550705371</v>
      </c>
      <c r="AG91" s="36">
        <f t="shared" si="19"/>
        <v>-274.76808797334928</v>
      </c>
      <c r="AH91" s="36">
        <f t="shared" si="19"/>
        <v>-274.49766571681289</v>
      </c>
      <c r="AI91" s="36">
        <f t="shared" si="19"/>
        <v>-274.19784700622108</v>
      </c>
      <c r="AJ91" s="36">
        <f t="shared" si="19"/>
        <v>-273.86959249931408</v>
      </c>
      <c r="AK91" s="36">
        <f t="shared" si="19"/>
        <v>-273.5146051597842</v>
      </c>
      <c r="AL91" s="36">
        <f t="shared" si="19"/>
        <v>-273.13536210002599</v>
      </c>
      <c r="AM91" s="36">
        <f t="shared" si="19"/>
        <v>-272.73512665093625</v>
      </c>
      <c r="AN91" s="36">
        <f t="shared" si="19"/>
        <v>-272.31794014827074</v>
      </c>
      <c r="AO91" s="36">
        <f t="shared" si="19"/>
        <v>-271.88859432592994</v>
      </c>
      <c r="AP91" s="36">
        <f t="shared" si="19"/>
        <v>-271.45258670849802</v>
      </c>
      <c r="AQ91" s="36">
        <f t="shared" si="19"/>
        <v>-271.01606287218038</v>
      </c>
      <c r="AR91" s="36">
        <f t="shared" si="19"/>
        <v>-270.58575077345751</v>
      </c>
      <c r="AS91" s="36">
        <f t="shared" si="19"/>
        <v>-270.16889343207953</v>
      </c>
      <c r="AT91" s="36">
        <f t="shared" si="19"/>
        <v>-269.77318704708108</v>
      </c>
      <c r="AU91" s="36">
        <f t="shared" si="19"/>
        <v>-269.40673212595914</v>
      </c>
      <c r="AV91" s="36">
        <f t="shared" si="19"/>
        <v>-269.07800548652659</v>
      </c>
      <c r="AW91" s="36">
        <f t="shared" si="19"/>
        <v>-268.79586118122802</v>
      </c>
      <c r="AX91" s="36">
        <f t="shared" si="19"/>
        <v>-268.5695686901455</v>
      </c>
      <c r="AY91" s="36">
        <f t="shared" si="19"/>
        <v>-268.40889738858033</v>
      </c>
      <c r="AZ91" s="36">
        <f t="shared" si="19"/>
        <v>-268.32425764472424</v>
      </c>
      <c r="BA91" s="36">
        <f t="shared" si="19"/>
        <v>-268.32691136457441</v>
      </c>
      <c r="BB91" s="36">
        <f t="shared" si="19"/>
        <v>-268.42926894649707</v>
      </c>
      <c r="BC91" s="36">
        <f t="shared" si="19"/>
        <v>-268.64529626047596</v>
      </c>
      <c r="BD91" s="36">
        <f t="shared" si="19"/>
        <v>-268.99106568459172</v>
      </c>
      <c r="BE91" s="36">
        <f t="shared" si="19"/>
        <v>-269.48550142459106</v>
      </c>
      <c r="BZ91" s="6" t="s">
        <v>117</v>
      </c>
      <c r="CB91" s="6">
        <v>-274.77361097444617</v>
      </c>
      <c r="CC91" s="6">
        <v>-277.07667343262221</v>
      </c>
      <c r="CD91" s="6">
        <v>-277.95214187858818</v>
      </c>
      <c r="CE91" s="6">
        <v>-277.66614754117455</v>
      </c>
      <c r="CF91" s="6">
        <v>-276.53406496599052</v>
      </c>
      <c r="CG91" s="6">
        <v>-274.85927495947305</v>
      </c>
      <c r="CH91" s="6">
        <v>-272.89825325037629</v>
      </c>
      <c r="CI91" s="6">
        <v>-270.84872980208985</v>
      </c>
      <c r="CJ91" s="6">
        <v>-268.85245913540325</v>
      </c>
      <c r="CK91" s="6">
        <v>-267.00473696844085</v>
      </c>
      <c r="CL91" s="6">
        <v>-265.36548309630513</v>
      </c>
      <c r="CM91" s="6">
        <v>-263.96925136270545</v>
      </c>
      <c r="CN91" s="6">
        <v>-262.83321102691224</v>
      </c>
      <c r="CO91" s="6">
        <v>-261.96303184880963</v>
      </c>
      <c r="CP91" s="6">
        <v>-261.35697255687541</v>
      </c>
      <c r="CQ91" s="6">
        <v>-261.00856195841828</v>
      </c>
      <c r="CR91" s="6">
        <v>-260.90822945834935</v>
      </c>
      <c r="CS91" s="6">
        <v>-261.04417053657335</v>
      </c>
      <c r="CT91" s="6">
        <v>-261.40266126921017</v>
      </c>
      <c r="CU91" s="6">
        <v>-261.96797905148185</v>
      </c>
      <c r="CV91" s="6">
        <v>-262.7220481388398</v>
      </c>
      <c r="CW91" s="6">
        <v>-263.64390793937986</v>
      </c>
      <c r="CX91" s="6">
        <v>-264.70909708429815</v>
      </c>
      <c r="CY91" s="6">
        <v>-265.8890542934098</v>
      </c>
      <c r="CZ91" s="6">
        <v>-267.1506539115689</v>
      </c>
      <c r="DA91" s="6">
        <v>-268.45601371405468</v>
      </c>
      <c r="DB91" s="6">
        <v>-269.76272643072986</v>
      </c>
      <c r="DC91" s="6">
        <v>-271.02466297687056</v>
      </c>
      <c r="DD91" s="6">
        <v>-272.19346205540097</v>
      </c>
      <c r="DE91" s="6">
        <v>-273.22074776939951</v>
      </c>
      <c r="DF91" s="6">
        <v>-274.06100281374688</v>
      </c>
      <c r="DG91" s="6">
        <v>-274.6748828459904</v>
      </c>
      <c r="DH91" s="6">
        <v>-275.03261808307269</v>
      </c>
      <c r="DI91" s="6">
        <v>-275.11705394906551</v>
      </c>
      <c r="DJ91" s="6">
        <v>-274.92587582721086</v>
      </c>
      <c r="DK91" s="6">
        <v>-274.47266636180444</v>
      </c>
      <c r="DL91" s="6">
        <v>-273.78664578574006</v>
      </c>
      <c r="DM91" s="6">
        <v>-272.91119942831301</v>
      </c>
      <c r="DN91" s="6">
        <v>-271.90153549373099</v>
      </c>
      <c r="DO91" s="6">
        <v>-270.82198136513847</v>
      </c>
      <c r="DP91" s="6">
        <v>-269.74349036239664</v>
      </c>
      <c r="DQ91" s="6">
        <v>-268.74190629796055</v>
      </c>
      <c r="DR91" s="6">
        <v>-267.89746801573244</v>
      </c>
      <c r="DS91" s="6">
        <v>-267.29599821873541</v>
      </c>
      <c r="DT91" s="6">
        <v>-267.03228952323946</v>
      </c>
      <c r="DU91" s="6">
        <v>-267.21647634153635</v>
      </c>
      <c r="DV91" s="6">
        <v>-267.9848300845353</v>
      </c>
      <c r="DW91" s="6">
        <v>-269.51778286534278</v>
      </c>
      <c r="DX91" s="6">
        <v>-272.07088259755574</v>
      </c>
    </row>
    <row r="92" spans="1:137" s="6" customFormat="1" ht="18" x14ac:dyDescent="0.35">
      <c r="G92" s="31" t="s">
        <v>185</v>
      </c>
      <c r="I92" s="36">
        <f t="shared" ref="I92:BE92" si="20">((I$77*$D$77+$D$78*I$78+$D$79*I$79+$D$80*I$80+$D$81*I$81+$D$82*I$82+$D$83*I$83+$D$84*I$84+$D$85*I$85)/SUM(I$77:I$85)-1)*1000</f>
        <v>-481.09341605823721</v>
      </c>
      <c r="J92" s="36">
        <f t="shared" si="20"/>
        <v>-468.05738687012854</v>
      </c>
      <c r="K92" s="36">
        <f t="shared" si="20"/>
        <v>-481.714210060293</v>
      </c>
      <c r="L92" s="36">
        <f t="shared" si="20"/>
        <v>-481.92470802690934</v>
      </c>
      <c r="M92" s="36">
        <f t="shared" si="20"/>
        <v>-482.08627686177897</v>
      </c>
      <c r="N92" s="36">
        <f t="shared" si="20"/>
        <v>-482.20943988565733</v>
      </c>
      <c r="O92" s="36">
        <f t="shared" si="20"/>
        <v>-482.30260175544748</v>
      </c>
      <c r="P92" s="36">
        <f t="shared" si="20"/>
        <v>-482.37218823033868</v>
      </c>
      <c r="Q92" s="36">
        <f t="shared" si="20"/>
        <v>-482.42282246388493</v>
      </c>
      <c r="R92" s="36">
        <f t="shared" si="20"/>
        <v>-482.45751625939613</v>
      </c>
      <c r="S92" s="36">
        <f t="shared" si="20"/>
        <v>-482.47786253696324</v>
      </c>
      <c r="T92" s="36">
        <f t="shared" si="20"/>
        <v>-482.48422125748459</v>
      </c>
      <c r="U92" s="36">
        <f t="shared" si="20"/>
        <v>-482.47589538895897</v>
      </c>
      <c r="V92" s="36">
        <f t="shared" si="20"/>
        <v>-482.45129645900175</v>
      </c>
      <c r="W92" s="36">
        <f t="shared" si="20"/>
        <v>-482.40810110711675</v>
      </c>
      <c r="X92" s="36">
        <f t="shared" si="20"/>
        <v>-482.3434010879277</v>
      </c>
      <c r="Y92" s="36">
        <f t="shared" si="20"/>
        <v>-482.25384958663562</v>
      </c>
      <c r="Z92" s="36">
        <f t="shared" si="20"/>
        <v>-482.13580664203181</v>
      </c>
      <c r="AA92" s="36">
        <f t="shared" si="20"/>
        <v>-481.98548603928072</v>
      </c>
      <c r="AB92" s="36">
        <f t="shared" si="20"/>
        <v>-481.79910531356762</v>
      </c>
      <c r="AC92" s="36">
        <f t="shared" si="20"/>
        <v>-481.57303956038965</v>
      </c>
      <c r="AD92" s="36">
        <f t="shared" si="20"/>
        <v>-481.30397863985075</v>
      </c>
      <c r="AE92" s="36">
        <f t="shared" si="20"/>
        <v>-480.98908615980753</v>
      </c>
      <c r="AF92" s="36">
        <f t="shared" si="20"/>
        <v>-480.62615740976622</v>
      </c>
      <c r="AG92" s="36">
        <f t="shared" si="20"/>
        <v>-480.21377229508545</v>
      </c>
      <c r="AH92" s="36">
        <f t="shared" si="20"/>
        <v>-479.7514384045536</v>
      </c>
      <c r="AI92" s="36">
        <f t="shared" si="20"/>
        <v>-479.23971875502889</v>
      </c>
      <c r="AJ92" s="36">
        <f t="shared" si="20"/>
        <v>-478.68033860798175</v>
      </c>
      <c r="AK92" s="36">
        <f t="shared" si="20"/>
        <v>-478.07626613300522</v>
      </c>
      <c r="AL92" s="36">
        <f t="shared" si="20"/>
        <v>-477.43176264851496</v>
      </c>
      <c r="AM92" s="36">
        <f t="shared" si="20"/>
        <v>-476.7523996882864</v>
      </c>
      <c r="AN92" s="36">
        <f t="shared" si="20"/>
        <v>-476.04504214735732</v>
      </c>
      <c r="AO92" s="36">
        <f t="shared" si="20"/>
        <v>-475.31779911249384</v>
      </c>
      <c r="AP92" s="36">
        <f t="shared" si="20"/>
        <v>-474.57994649278743</v>
      </c>
      <c r="AQ92" s="36">
        <f t="shared" si="20"/>
        <v>-473.84182802340058</v>
      </c>
      <c r="AR92" s="36">
        <f t="shared" si="20"/>
        <v>-473.11474341744088</v>
      </c>
      <c r="AS92" s="36">
        <f t="shared" si="20"/>
        <v>-472.41083422833043</v>
      </c>
      <c r="AT92" s="36">
        <f t="shared" si="20"/>
        <v>-471.74297927277274</v>
      </c>
      <c r="AU92" s="36">
        <f t="shared" si="20"/>
        <v>-471.12471226339522</v>
      </c>
      <c r="AV92" s="36">
        <f t="shared" si="20"/>
        <v>-470.57017472769081</v>
      </c>
      <c r="AW92" s="36">
        <f t="shared" si="20"/>
        <v>-470.09411757068818</v>
      </c>
      <c r="AX92" s="36">
        <f t="shared" si="20"/>
        <v>-469.71196510050129</v>
      </c>
      <c r="AY92" s="36">
        <f t="shared" si="20"/>
        <v>-469.43995640793491</v>
      </c>
      <c r="AZ92" s="36">
        <f t="shared" si="20"/>
        <v>-469.29538121809253</v>
      </c>
      <c r="BA92" s="36">
        <f t="shared" si="20"/>
        <v>-469.29693141492811</v>
      </c>
      <c r="BB92" s="36">
        <f t="shared" si="20"/>
        <v>-469.46519632822094</v>
      </c>
      <c r="BC92" s="36">
        <f t="shared" si="20"/>
        <v>-469.82334093414369</v>
      </c>
      <c r="BD92" s="36">
        <f t="shared" si="20"/>
        <v>-470.3980234434726</v>
      </c>
      <c r="BE92" s="36">
        <f t="shared" si="20"/>
        <v>-471.22063567551032</v>
      </c>
      <c r="BZ92" s="6" t="s">
        <v>118</v>
      </c>
      <c r="CB92" s="6">
        <v>-480.83020682933375</v>
      </c>
      <c r="CC92" s="6">
        <v>-484.66988217900166</v>
      </c>
      <c r="CD92" s="6">
        <v>-486.12696333931081</v>
      </c>
      <c r="CE92" s="6">
        <v>-485.64577711751701</v>
      </c>
      <c r="CF92" s="6">
        <v>-483.75276276053438</v>
      </c>
      <c r="CG92" s="6">
        <v>-480.9542772279969</v>
      </c>
      <c r="CH92" s="6">
        <v>-477.67834645411386</v>
      </c>
      <c r="CI92" s="6">
        <v>-474.25492152092784</v>
      </c>
      <c r="CJ92" s="6">
        <v>-470.92051647275889</v>
      </c>
      <c r="CK92" s="6">
        <v>-467.83410077284407</v>
      </c>
      <c r="CL92" s="6">
        <v>-465.0956016793877</v>
      </c>
      <c r="CM92" s="6">
        <v>-462.76261307825285</v>
      </c>
      <c r="CN92" s="6">
        <v>-460.86371685418561</v>
      </c>
      <c r="CO92" s="6">
        <v>-459.40830468193042</v>
      </c>
      <c r="CP92" s="6">
        <v>-458.39340092942695</v>
      </c>
      <c r="CQ92" s="6">
        <v>-457.80813669532648</v>
      </c>
      <c r="CR92" s="6">
        <v>-457.63647064724034</v>
      </c>
      <c r="CS92" s="6">
        <v>-457.8586334009812</v>
      </c>
      <c r="CT92" s="6">
        <v>-458.45165287729895</v>
      </c>
      <c r="CU92" s="6">
        <v>-459.3892230515857</v>
      </c>
      <c r="CV92" s="6">
        <v>-460.64111418227907</v>
      </c>
      <c r="CW92" s="6">
        <v>-462.17228806984343</v>
      </c>
      <c r="CX92" s="6">
        <v>-463.94187367445829</v>
      </c>
      <c r="CY92" s="6">
        <v>-465.90217168544257</v>
      </c>
      <c r="CZ92" s="6">
        <v>-467.99788465426042</v>
      </c>
      <c r="DA92" s="6">
        <v>-470.16580204681213</v>
      </c>
      <c r="DB92" s="6">
        <v>-472.33519246892865</v>
      </c>
      <c r="DC92" s="6">
        <v>-474.42914929940451</v>
      </c>
      <c r="DD92" s="6">
        <v>-476.36708013861596</v>
      </c>
      <c r="DE92" s="6">
        <v>-478.06840850071251</v>
      </c>
      <c r="DF92" s="6">
        <v>-479.45736589325816</v>
      </c>
      <c r="DG92" s="6">
        <v>-480.46851584728512</v>
      </c>
      <c r="DH92" s="6">
        <v>-481.05241918152143</v>
      </c>
      <c r="DI92" s="6">
        <v>-481.18069334174407</v>
      </c>
      <c r="DJ92" s="6">
        <v>-480.84970815177184</v>
      </c>
      <c r="DK92" s="6">
        <v>-480.08233341450023</v>
      </c>
      <c r="DL92" s="6">
        <v>-478.92749107077248</v>
      </c>
      <c r="DM92" s="6">
        <v>-477.45768756627058</v>
      </c>
      <c r="DN92" s="6">
        <v>-475.76509999060448</v>
      </c>
      <c r="DO92" s="6">
        <v>-473.95706416179286</v>
      </c>
      <c r="DP92" s="6">
        <v>-472.15191814716871</v>
      </c>
      <c r="DQ92" s="6">
        <v>-470.47611302700318</v>
      </c>
      <c r="DR92" s="6">
        <v>-469.06339365969109</v>
      </c>
      <c r="DS92" s="6">
        <v>-468.05678896090632</v>
      </c>
      <c r="DT92" s="6">
        <v>-467.6142658008585</v>
      </c>
      <c r="DU92" s="6">
        <v>-467.91936054796327</v>
      </c>
      <c r="DV92" s="6">
        <v>-469.19918453405495</v>
      </c>
      <c r="DW92" s="6">
        <v>-471.75448040057302</v>
      </c>
      <c r="DX92" s="6">
        <v>-476.011237942337</v>
      </c>
    </row>
    <row r="93" spans="1:137" s="6" customFormat="1" x14ac:dyDescent="0.25">
      <c r="G93" s="31" t="s">
        <v>119</v>
      </c>
      <c r="I93" s="36">
        <f t="shared" ref="I93:AN93" si="21">SUM(I77:I85)</f>
        <v>245.57027018383701</v>
      </c>
      <c r="J93" s="36">
        <f t="shared" si="21"/>
        <v>295.38488234734979</v>
      </c>
      <c r="K93" s="36">
        <f t="shared" si="21"/>
        <v>249.81659087440627</v>
      </c>
      <c r="L93" s="36">
        <f t="shared" si="21"/>
        <v>252.25978897582235</v>
      </c>
      <c r="M93" s="36">
        <f t="shared" si="21"/>
        <v>254.81742798552938</v>
      </c>
      <c r="N93" s="36">
        <f t="shared" si="21"/>
        <v>257.42848217812798</v>
      </c>
      <c r="O93" s="36">
        <f t="shared" si="21"/>
        <v>260.04176736465183</v>
      </c>
      <c r="P93" s="36">
        <f t="shared" si="21"/>
        <v>262.61536719196386</v>
      </c>
      <c r="Q93" s="36">
        <f t="shared" si="21"/>
        <v>265.1160594421525</v>
      </c>
      <c r="R93" s="36">
        <f t="shared" si="21"/>
        <v>267.51874233192666</v>
      </c>
      <c r="S93" s="36">
        <f t="shared" si="21"/>
        <v>269.80586081201244</v>
      </c>
      <c r="T93" s="36">
        <f t="shared" si="21"/>
        <v>271.96683286654866</v>
      </c>
      <c r="U93" s="36">
        <f t="shared" si="21"/>
        <v>273.99747581248255</v>
      </c>
      <c r="V93" s="36">
        <f t="shared" si="21"/>
        <v>275.89943259896614</v>
      </c>
      <c r="W93" s="36">
        <f t="shared" si="21"/>
        <v>277.67959810675177</v>
      </c>
      <c r="X93" s="36">
        <f t="shared" si="21"/>
        <v>279.3495454475879</v>
      </c>
      <c r="Y93" s="36">
        <f t="shared" si="21"/>
        <v>280.92495226361535</v>
      </c>
      <c r="Z93" s="36">
        <f t="shared" si="21"/>
        <v>282.4250270267629</v>
      </c>
      <c r="AA93" s="36">
        <f t="shared" si="21"/>
        <v>283.87193533814309</v>
      </c>
      <c r="AB93" s="36">
        <f t="shared" si="21"/>
        <v>285.29022622744839</v>
      </c>
      <c r="AC93" s="36">
        <f t="shared" si="21"/>
        <v>286.70625845234702</v>
      </c>
      <c r="AD93" s="36">
        <f t="shared" si="21"/>
        <v>288.1476267978785</v>
      </c>
      <c r="AE93" s="36">
        <f t="shared" si="21"/>
        <v>289.64258837585004</v>
      </c>
      <c r="AF93" s="36">
        <f t="shared" si="21"/>
        <v>291.219488924232</v>
      </c>
      <c r="AG93" s="36">
        <f t="shared" si="21"/>
        <v>292.906189106554</v>
      </c>
      <c r="AH93" s="36">
        <f t="shared" si="21"/>
        <v>294.72949081130059</v>
      </c>
      <c r="AI93" s="36">
        <f t="shared" si="21"/>
        <v>296.71456345130741</v>
      </c>
      <c r="AJ93" s="36">
        <f t="shared" si="21"/>
        <v>298.88437026315694</v>
      </c>
      <c r="AK93" s="36">
        <f t="shared" si="21"/>
        <v>301.25909460657414</v>
      </c>
      <c r="AL93" s="36">
        <f t="shared" si="21"/>
        <v>303.85556626382288</v>
      </c>
      <c r="AM93" s="36">
        <f t="shared" si="21"/>
        <v>306.68668773910122</v>
      </c>
      <c r="AN93" s="36">
        <f t="shared" si="21"/>
        <v>309.76086055793775</v>
      </c>
      <c r="AO93" s="36">
        <f t="shared" ref="AO93:BE93" si="22">SUM(AO77:AO85)</f>
        <v>313.08141156658706</v>
      </c>
      <c r="AP93" s="36">
        <f t="shared" si="22"/>
        <v>316.64601923142607</v>
      </c>
      <c r="AQ93" s="36">
        <f t="shared" si="22"/>
        <v>320.44613993834969</v>
      </c>
      <c r="AR93" s="36">
        <f t="shared" si="22"/>
        <v>324.46643429216635</v>
      </c>
      <c r="AS93" s="36">
        <f t="shared" si="22"/>
        <v>328.68419341599468</v>
      </c>
      <c r="AT93" s="36">
        <f t="shared" si="22"/>
        <v>333.06876525065854</v>
      </c>
      <c r="AU93" s="36">
        <f t="shared" si="22"/>
        <v>337.58098085408358</v>
      </c>
      <c r="AV93" s="36">
        <f t="shared" si="22"/>
        <v>342.17258070069249</v>
      </c>
      <c r="AW93" s="36">
        <f t="shared" si="22"/>
        <v>346.7856409808017</v>
      </c>
      <c r="AX93" s="36">
        <f t="shared" si="22"/>
        <v>351.35199990001627</v>
      </c>
      <c r="AY93" s="36">
        <f t="shared" si="22"/>
        <v>355.79268397862677</v>
      </c>
      <c r="AZ93" s="36">
        <f t="shared" si="22"/>
        <v>360.01733435100397</v>
      </c>
      <c r="BA93" s="36">
        <f t="shared" si="22"/>
        <v>363.92363306499624</v>
      </c>
      <c r="BB93" s="36">
        <f t="shared" si="22"/>
        <v>367.39672938132406</v>
      </c>
      <c r="BC93" s="36">
        <f t="shared" si="22"/>
        <v>370.30866607297668</v>
      </c>
      <c r="BD93" s="36">
        <f t="shared" si="22"/>
        <v>372.51780572460751</v>
      </c>
      <c r="BE93" s="36">
        <f t="shared" si="22"/>
        <v>373.86825703193057</v>
      </c>
      <c r="BZ93" s="6" t="s">
        <v>119</v>
      </c>
      <c r="CB93" s="6">
        <v>246.77164962294395</v>
      </c>
      <c r="CC93" s="6">
        <v>243.41337766444519</v>
      </c>
      <c r="CD93" s="6">
        <v>243.8616088789301</v>
      </c>
      <c r="CE93" s="6">
        <v>247.29865178468674</v>
      </c>
      <c r="CF93" s="6">
        <v>252.99400806267738</v>
      </c>
      <c r="CG93" s="6">
        <v>260.30037840947767</v>
      </c>
      <c r="CH93" s="6">
        <v>268.64966839021605</v>
      </c>
      <c r="CI93" s="6">
        <v>277.54899429151232</v>
      </c>
      <c r="CJ93" s="6">
        <v>286.57668897441772</v>
      </c>
      <c r="CK93" s="6">
        <v>295.3783077273531</v>
      </c>
      <c r="CL93" s="6">
        <v>303.66263411904868</v>
      </c>
      <c r="CM93" s="6">
        <v>311.19768585148336</v>
      </c>
      <c r="CN93" s="6">
        <v>317.80672061282331</v>
      </c>
      <c r="CO93" s="6">
        <v>323.3642419303614</v>
      </c>
      <c r="CP93" s="6">
        <v>327.79200502345657</v>
      </c>
      <c r="CQ93" s="6">
        <v>331.05502265647283</v>
      </c>
      <c r="CR93" s="6">
        <v>333.15757099171827</v>
      </c>
      <c r="CS93" s="6">
        <v>334.13919544238445</v>
      </c>
      <c r="CT93" s="6">
        <v>334.07071652548535</v>
      </c>
      <c r="CU93" s="6">
        <v>333.05023571479683</v>
      </c>
      <c r="CV93" s="6">
        <v>331.19914129379555</v>
      </c>
      <c r="CW93" s="6">
        <v>328.65811420859814</v>
      </c>
      <c r="CX93" s="6">
        <v>325.58313392090031</v>
      </c>
      <c r="CY93" s="6">
        <v>322.1414842609164</v>
      </c>
      <c r="CZ93" s="6">
        <v>318.50775928031817</v>
      </c>
      <c r="DA93" s="6">
        <v>314.85986910517403</v>
      </c>
      <c r="DB93" s="6">
        <v>311.37504578888809</v>
      </c>
      <c r="DC93" s="6">
        <v>308.22584916513966</v>
      </c>
      <c r="DD93" s="6">
        <v>305.57617270082216</v>
      </c>
      <c r="DE93" s="6">
        <v>303.57724934898226</v>
      </c>
      <c r="DF93" s="6">
        <v>302.36365740175916</v>
      </c>
      <c r="DG93" s="6">
        <v>302.04932634332391</v>
      </c>
      <c r="DH93" s="6">
        <v>302.72354270281795</v>
      </c>
      <c r="DI93" s="6">
        <v>304.44695590729305</v>
      </c>
      <c r="DJ93" s="6">
        <v>307.24758413465003</v>
      </c>
      <c r="DK93" s="6">
        <v>311.1168201665779</v>
      </c>
      <c r="DL93" s="6">
        <v>316.00543724149327</v>
      </c>
      <c r="DM93" s="6">
        <v>321.81959490747926</v>
      </c>
      <c r="DN93" s="6">
        <v>328.41684487522491</v>
      </c>
      <c r="DO93" s="6">
        <v>335.60213687096405</v>
      </c>
      <c r="DP93" s="6">
        <v>343.12382448941469</v>
      </c>
      <c r="DQ93" s="6">
        <v>350.66967104671818</v>
      </c>
      <c r="DR93" s="6">
        <v>357.8628554333784</v>
      </c>
      <c r="DS93" s="6">
        <v>364.25797796720025</v>
      </c>
      <c r="DT93" s="6">
        <v>369.33706624623022</v>
      </c>
      <c r="DU93" s="6">
        <v>372.50558100169417</v>
      </c>
      <c r="DV93" s="6">
        <v>373.08842195093723</v>
      </c>
      <c r="DW93" s="6">
        <v>370.32593365036263</v>
      </c>
      <c r="DX93" s="6">
        <v>363.36991134837126</v>
      </c>
    </row>
    <row r="94" spans="1:137" s="6" customFormat="1" ht="17.25" x14ac:dyDescent="0.25">
      <c r="G94" s="31" t="s">
        <v>186</v>
      </c>
      <c r="I94" s="36">
        <f t="shared" ref="I94:BE94" si="23">1000*((1+I90/1000)/(1+I89/1000)/(1+I91/1000)-1)</f>
        <v>2.4144033738771054</v>
      </c>
      <c r="J94" s="36">
        <f t="shared" si="23"/>
        <v>2.3441172774538721</v>
      </c>
      <c r="K94" s="36">
        <f t="shared" si="23"/>
        <v>2.3985492226863414</v>
      </c>
      <c r="L94" s="36">
        <f t="shared" si="23"/>
        <v>2.3941491778372015</v>
      </c>
      <c r="M94" s="36">
        <f t="shared" si="23"/>
        <v>2.391427767666654</v>
      </c>
      <c r="N94" s="36">
        <f t="shared" si="23"/>
        <v>2.3899642652158715</v>
      </c>
      <c r="O94" s="36">
        <f t="shared" si="23"/>
        <v>2.3894067906480299</v>
      </c>
      <c r="P94" s="36">
        <f t="shared" si="23"/>
        <v>2.3894694372563752</v>
      </c>
      <c r="Q94" s="36">
        <f t="shared" si="23"/>
        <v>2.3899273480563199</v>
      </c>
      <c r="R94" s="36">
        <f t="shared" si="23"/>
        <v>2.3906107891256134</v>
      </c>
      <c r="S94" s="36">
        <f t="shared" si="23"/>
        <v>2.3913989256816315</v>
      </c>
      <c r="T94" s="36">
        <f t="shared" si="23"/>
        <v>2.3922137358731721</v>
      </c>
      <c r="U94" s="36">
        <f t="shared" si="23"/>
        <v>2.3930142952046651</v>
      </c>
      <c r="V94" s="36">
        <f t="shared" si="23"/>
        <v>2.39379152235486</v>
      </c>
      <c r="W94" s="36">
        <f t="shared" si="23"/>
        <v>2.3945633829547397</v>
      </c>
      <c r="X94" s="36">
        <f t="shared" si="23"/>
        <v>2.3953704902808237</v>
      </c>
      <c r="Y94" s="36">
        <f t="shared" si="23"/>
        <v>2.3962720112633562</v>
      </c>
      <c r="Z94" s="36">
        <f t="shared" si="23"/>
        <v>2.397341775535855</v>
      </c>
      <c r="AA94" s="36">
        <f t="shared" si="23"/>
        <v>2.3986644892686204</v>
      </c>
      <c r="AB94" s="36">
        <f t="shared" si="23"/>
        <v>2.4003319706566995</v>
      </c>
      <c r="AC94" s="36">
        <f t="shared" si="23"/>
        <v>2.4024393475416961</v>
      </c>
      <c r="AD94" s="36">
        <f t="shared" si="23"/>
        <v>2.4050811876330513</v>
      </c>
      <c r="AE94" s="36">
        <f t="shared" si="23"/>
        <v>2.4083475660916509</v>
      </c>
      <c r="AF94" s="36">
        <f t="shared" si="23"/>
        <v>2.4123201113477322</v>
      </c>
      <c r="AG94" s="36">
        <f t="shared" si="23"/>
        <v>2.4170681051656207</v>
      </c>
      <c r="AH94" s="36">
        <f t="shared" si="23"/>
        <v>2.4226447436246357</v>
      </c>
      <c r="AI94" s="36">
        <f t="shared" si="23"/>
        <v>2.4290836883120726</v>
      </c>
      <c r="AJ94" s="36">
        <f t="shared" si="23"/>
        <v>2.4363960480420221</v>
      </c>
      <c r="AK94" s="36">
        <f t="shared" si="23"/>
        <v>2.4445679279634369</v>
      </c>
      <c r="AL94" s="36">
        <f t="shared" si="23"/>
        <v>2.4535586634160111</v>
      </c>
      <c r="AM94" s="36">
        <f t="shared" si="23"/>
        <v>2.4632998203983902</v>
      </c>
      <c r="AN94" s="36">
        <f t="shared" si="23"/>
        <v>2.4736949951009723</v>
      </c>
      <c r="AO94" s="36">
        <f t="shared" si="23"/>
        <v>2.4846203856070392</v>
      </c>
      <c r="AP94" s="36">
        <f t="shared" si="23"/>
        <v>2.4959260448991216</v>
      </c>
      <c r="AQ94" s="36">
        <f t="shared" si="23"/>
        <v>2.5074376617160166</v>
      </c>
      <c r="AR94" s="36">
        <f t="shared" si="23"/>
        <v>2.518958660153281</v>
      </c>
      <c r="AS94" s="36">
        <f t="shared" si="23"/>
        <v>2.5302723642688374</v>
      </c>
      <c r="AT94" s="36">
        <f t="shared" si="23"/>
        <v>2.5411439421323401</v>
      </c>
      <c r="AU94" s="36">
        <f t="shared" si="23"/>
        <v>2.5513218236392632</v>
      </c>
      <c r="AV94" s="36">
        <f t="shared" si="23"/>
        <v>2.5605382738074223</v>
      </c>
      <c r="AW94" s="36">
        <f t="shared" si="23"/>
        <v>2.5685087908930981</v>
      </c>
      <c r="AX94" s="36">
        <f t="shared" si="23"/>
        <v>2.5749299763537792</v>
      </c>
      <c r="AY94" s="36">
        <f t="shared" si="23"/>
        <v>2.5794754781263141</v>
      </c>
      <c r="AZ94" s="36">
        <f t="shared" si="23"/>
        <v>2.5817895225554999</v>
      </c>
      <c r="BA94" s="36">
        <f t="shared" si="23"/>
        <v>2.5814774005070706</v>
      </c>
      <c r="BB94" s="36">
        <f t="shared" si="23"/>
        <v>2.5780920262170604</v>
      </c>
      <c r="BC94" s="36">
        <f t="shared" si="23"/>
        <v>2.5711152924885461</v>
      </c>
      <c r="BD94" s="36">
        <f t="shared" si="23"/>
        <v>2.5599323208886915</v>
      </c>
      <c r="BE94" s="36">
        <f t="shared" si="23"/>
        <v>2.5437957134786249</v>
      </c>
      <c r="BZ94" s="6" t="s">
        <v>120</v>
      </c>
      <c r="CB94" s="6">
        <v>2.3897541743929107</v>
      </c>
      <c r="CC94" s="6">
        <v>2.32509520157409</v>
      </c>
      <c r="CD94" s="6">
        <v>2.2989900370871119</v>
      </c>
      <c r="CE94" s="6">
        <v>2.305783147219298</v>
      </c>
      <c r="CF94" s="6">
        <v>2.3362529647377173</v>
      </c>
      <c r="CG94" s="6">
        <v>2.3808304505916755</v>
      </c>
      <c r="CH94" s="6">
        <v>2.4315340349250203</v>
      </c>
      <c r="CI94" s="6">
        <v>2.4826225144953806</v>
      </c>
      <c r="CJ94" s="6">
        <v>2.5304457157486748</v>
      </c>
      <c r="CK94" s="6">
        <v>2.5729669877847527</v>
      </c>
      <c r="CL94" s="6">
        <v>2.6092505614407902</v>
      </c>
      <c r="CM94" s="6">
        <v>2.6390405516742987</v>
      </c>
      <c r="CN94" s="6">
        <v>2.6624595939093165</v>
      </c>
      <c r="CO94" s="6">
        <v>2.6798120391617886</v>
      </c>
      <c r="CP94" s="6">
        <v>2.6914650547924523</v>
      </c>
      <c r="CQ94" s="6">
        <v>2.6977830195351604</v>
      </c>
      <c r="CR94" s="6">
        <v>2.6990966838029706</v>
      </c>
      <c r="CS94" s="6">
        <v>2.6956946076006627</v>
      </c>
      <c r="CT94" s="6">
        <v>2.687829102154593</v>
      </c>
      <c r="CU94" s="6">
        <v>2.6757321554897739</v>
      </c>
      <c r="CV94" s="6">
        <v>2.6596388356061595</v>
      </c>
      <c r="CW94" s="6">
        <v>2.6398166792067634</v>
      </c>
      <c r="CX94" s="6">
        <v>2.6165997532576757</v>
      </c>
      <c r="CY94" s="6">
        <v>2.5904255119826303</v>
      </c>
      <c r="CZ94" s="6">
        <v>2.5618713393553705</v>
      </c>
      <c r="DA94" s="6">
        <v>2.5316859196156116</v>
      </c>
      <c r="DB94" s="6">
        <v>2.5008086565132537</v>
      </c>
      <c r="DC94" s="6">
        <v>2.4703688860123751</v>
      </c>
      <c r="DD94" s="6">
        <v>2.4416564984099942</v>
      </c>
      <c r="DE94" s="6">
        <v>2.4160578056007243</v>
      </c>
      <c r="DF94" s="6">
        <v>2.3949557335627425</v>
      </c>
      <c r="DG94" s="6">
        <v>2.379601442696444</v>
      </c>
      <c r="DH94" s="6">
        <v>2.3709736260433267</v>
      </c>
      <c r="DI94" s="6">
        <v>2.3696490152940175</v>
      </c>
      <c r="DJ94" s="6">
        <v>2.3757096521734855</v>
      </c>
      <c r="DK94" s="6">
        <v>2.3887071165262785</v>
      </c>
      <c r="DL94" s="6">
        <v>2.4076917254900465</v>
      </c>
      <c r="DM94" s="6">
        <v>2.4312992911112996</v>
      </c>
      <c r="DN94" s="6">
        <v>2.4578744506800199</v>
      </c>
      <c r="DO94" s="6">
        <v>2.4856020884265195</v>
      </c>
      <c r="DP94" s="6">
        <v>2.51261832745997</v>
      </c>
      <c r="DQ94" s="6">
        <v>2.5370781203470916</v>
      </c>
      <c r="DR94" s="6">
        <v>2.5571636058780989</v>
      </c>
      <c r="DS94" s="6">
        <v>2.5710215631717936</v>
      </c>
      <c r="DT94" s="6">
        <v>2.5766151125707903</v>
      </c>
      <c r="DU94" s="6">
        <v>2.5714591405470166</v>
      </c>
      <c r="DV94" s="6">
        <v>2.552171161704031</v>
      </c>
      <c r="DW94" s="6">
        <v>2.5136861553505252</v>
      </c>
      <c r="DX94" s="6">
        <v>2.4477934072637542</v>
      </c>
    </row>
    <row r="95" spans="1:137" s="6" customFormat="1" ht="18" x14ac:dyDescent="0.35">
      <c r="G95" s="31" t="s">
        <v>187</v>
      </c>
      <c r="I95" s="36">
        <f t="shared" ref="I95:BE95" si="24">1000*((1+I92/1000)/(1+I91/1000)^2-1)</f>
        <v>-12.135297485270534</v>
      </c>
      <c r="J95" s="36">
        <f t="shared" si="24"/>
        <v>-9.1872580267003947</v>
      </c>
      <c r="K95" s="36">
        <f t="shared" si="24"/>
        <v>-12.281788329873478</v>
      </c>
      <c r="L95" s="36">
        <f t="shared" si="24"/>
        <v>-12.333510370494682</v>
      </c>
      <c r="M95" s="36">
        <f t="shared" si="24"/>
        <v>-12.374494064508745</v>
      </c>
      <c r="N95" s="36">
        <f t="shared" si="24"/>
        <v>-12.406855698661733</v>
      </c>
      <c r="O95" s="36">
        <f t="shared" si="24"/>
        <v>-12.432240970972398</v>
      </c>
      <c r="P95" s="36">
        <f t="shared" si="24"/>
        <v>-12.451851214119847</v>
      </c>
      <c r="Q95" s="36">
        <f t="shared" si="24"/>
        <v>-12.46648045274712</v>
      </c>
      <c r="R95" s="36">
        <f t="shared" si="24"/>
        <v>-12.476557584296</v>
      </c>
      <c r="S95" s="36">
        <f t="shared" si="24"/>
        <v>-12.482190040044806</v>
      </c>
      <c r="T95" s="36">
        <f t="shared" si="24"/>
        <v>-12.483206886428233</v>
      </c>
      <c r="U95" s="36">
        <f t="shared" si="24"/>
        <v>-12.479200487746422</v>
      </c>
      <c r="V95" s="36">
        <f t="shared" si="24"/>
        <v>-12.469566635184837</v>
      </c>
      <c r="W95" s="36">
        <f t="shared" si="24"/>
        <v>-12.453543528144429</v>
      </c>
      <c r="X95" s="36">
        <f t="shared" si="24"/>
        <v>-12.430250239854113</v>
      </c>
      <c r="Y95" s="36">
        <f t="shared" si="24"/>
        <v>-12.398725363906959</v>
      </c>
      <c r="Z95" s="36">
        <f t="shared" si="24"/>
        <v>-12.357966461969738</v>
      </c>
      <c r="AA95" s="36">
        <f t="shared" si="24"/>
        <v>-12.30697074539988</v>
      </c>
      <c r="AB95" s="36">
        <f t="shared" si="24"/>
        <v>-12.244777148397779</v>
      </c>
      <c r="AC95" s="36">
        <f t="shared" si="24"/>
        <v>-12.170509609832457</v>
      </c>
      <c r="AD95" s="36">
        <f t="shared" si="24"/>
        <v>-12.08342099960047</v>
      </c>
      <c r="AE95" s="36">
        <f t="shared" si="24"/>
        <v>-11.982936733104911</v>
      </c>
      <c r="AF95" s="36">
        <f t="shared" si="24"/>
        <v>-11.868696750690798</v>
      </c>
      <c r="AG95" s="36">
        <f t="shared" si="24"/>
        <v>-11.740594239646907</v>
      </c>
      <c r="AH95" s="36">
        <f t="shared" si="24"/>
        <v>-11.59880928935797</v>
      </c>
      <c r="AI95" s="36">
        <f t="shared" si="24"/>
        <v>-11.443835637061085</v>
      </c>
      <c r="AJ95" s="36">
        <f t="shared" si="24"/>
        <v>-11.276498814602466</v>
      </c>
      <c r="AK95" s="36">
        <f t="shared" si="24"/>
        <v>-11.097964360670677</v>
      </c>
      <c r="AL95" s="36">
        <f t="shared" si="24"/>
        <v>-10.90973531050432</v>
      </c>
      <c r="AM95" s="36">
        <f t="shared" si="24"/>
        <v>-10.713638882244192</v>
      </c>
      <c r="AN95" s="36">
        <f t="shared" si="24"/>
        <v>-10.511803087828731</v>
      </c>
      <c r="AO95" s="36">
        <f t="shared" si="24"/>
        <v>-10.306624830262345</v>
      </c>
      <c r="AP95" s="36">
        <f t="shared" si="24"/>
        <v>-10.100731824996156</v>
      </c>
      <c r="AQ95" s="36">
        <f t="shared" si="24"/>
        <v>-9.896941324249342</v>
      </c>
      <c r="AR95" s="36">
        <f t="shared" si="24"/>
        <v>-9.6982190731396134</v>
      </c>
      <c r="AS95" s="36">
        <f t="shared" si="24"/>
        <v>-9.50764216104516</v>
      </c>
      <c r="AT95" s="36">
        <f t="shared" si="24"/>
        <v>-9.3283694642992678</v>
      </c>
      <c r="AU95" s="36">
        <f t="shared" si="24"/>
        <v>-9.1636232602193566</v>
      </c>
      <c r="AV95" s="36">
        <f t="shared" si="24"/>
        <v>-9.0166854157456289</v>
      </c>
      <c r="AW95" s="36">
        <f t="shared" si="24"/>
        <v>-8.8909114342013993</v>
      </c>
      <c r="AX95" s="36">
        <f t="shared" si="24"/>
        <v>-8.7897657228082071</v>
      </c>
      <c r="AY95" s="36">
        <f t="shared" si="24"/>
        <v>-8.7168818882373813</v>
      </c>
      <c r="AZ95" s="36">
        <f t="shared" si="24"/>
        <v>-8.6761528808465549</v>
      </c>
      <c r="BA95" s="36">
        <f t="shared" si="24"/>
        <v>-8.6718576570918859</v>
      </c>
      <c r="BB95" s="36">
        <f t="shared" si="24"/>
        <v>-8.7088340986771762</v>
      </c>
      <c r="BC95" s="36">
        <f t="shared" si="24"/>
        <v>-8.7927128146557685</v>
      </c>
      <c r="BD95" s="36">
        <f t="shared" si="24"/>
        <v>-8.9302341399652985</v>
      </c>
      <c r="BE95" s="36">
        <f t="shared" si="24"/>
        <v>-9.1296827976092843</v>
      </c>
      <c r="BZ95" s="6" t="s">
        <v>121</v>
      </c>
      <c r="CB95" s="6">
        <v>-12.897574690644898</v>
      </c>
      <c r="CC95" s="6">
        <v>-13.945207352920818</v>
      </c>
      <c r="CD95" s="6">
        <v>-14.347421396188608</v>
      </c>
      <c r="CE95" s="6">
        <v>-14.205541878646976</v>
      </c>
      <c r="CF95" s="6">
        <v>-13.671535076388297</v>
      </c>
      <c r="CG95" s="6">
        <v>-12.900291583249679</v>
      </c>
      <c r="CH95" s="6">
        <v>-12.021134227525598</v>
      </c>
      <c r="CI95" s="6">
        <v>-11.128312882178527</v>
      </c>
      <c r="CJ95" s="6">
        <v>-10.283356368637531</v>
      </c>
      <c r="CK95" s="6">
        <v>-9.5222915896213678</v>
      </c>
      <c r="CL95" s="6">
        <v>-8.8634103919064131</v>
      </c>
      <c r="CM95" s="6">
        <v>-8.3137031013482687</v>
      </c>
      <c r="CN95" s="6">
        <v>-7.8735268719496432</v>
      </c>
      <c r="CO95" s="6">
        <v>-7.5397133265699967</v>
      </c>
      <c r="CP95" s="6">
        <v>-7.3074968068297386</v>
      </c>
      <c r="CQ95" s="6">
        <v>-7.1716212110154443</v>
      </c>
      <c r="CR95" s="6">
        <v>-7.1268989828392471</v>
      </c>
      <c r="CS95" s="6">
        <v>-7.1684100553516261</v>
      </c>
      <c r="CT95" s="6">
        <v>-7.291460806000627</v>
      </c>
      <c r="CU95" s="6">
        <v>-7.4913758803170083</v>
      </c>
      <c r="CV95" s="6">
        <v>-7.7631663547629293</v>
      </c>
      <c r="CW95" s="6">
        <v>-8.1011028740318736</v>
      </c>
      <c r="CX95" s="6">
        <v>-8.4982198069623038</v>
      </c>
      <c r="CY95" s="6">
        <v>-8.9457847278305849</v>
      </c>
      <c r="CZ95" s="6">
        <v>-9.4327853622587767</v>
      </c>
      <c r="DA95" s="6">
        <v>-9.9455110512381992</v>
      </c>
      <c r="DB95" s="6">
        <v>-10.467332524568661</v>
      </c>
      <c r="DC95" s="6">
        <v>-10.978803034242812</v>
      </c>
      <c r="DD95" s="6">
        <v>-11.458202398076267</v>
      </c>
      <c r="DE95" s="6">
        <v>-11.882608755401369</v>
      </c>
      <c r="DF95" s="6">
        <v>-12.229501485365834</v>
      </c>
      <c r="DG95" s="6">
        <v>-12.478777377581185</v>
      </c>
      <c r="DH95" s="6">
        <v>-12.614926325651199</v>
      </c>
      <c r="DI95" s="6">
        <v>-12.629007644715639</v>
      </c>
      <c r="DJ95" s="6">
        <v>-12.52004370604276</v>
      </c>
      <c r="DK95" s="6">
        <v>-12.295534403057529</v>
      </c>
      <c r="DL95" s="6">
        <v>-11.970983065659023</v>
      </c>
      <c r="DM95" s="6">
        <v>-11.568556703023258</v>
      </c>
      <c r="DN95" s="6">
        <v>-11.115204186397998</v>
      </c>
      <c r="DO95" s="6">
        <v>-10.640663569748575</v>
      </c>
      <c r="DP95" s="6">
        <v>-10.175786211980897</v>
      </c>
      <c r="DQ95" s="6">
        <v>-9.7515208101723871</v>
      </c>
      <c r="DR95" s="6">
        <v>-9.3987952673689747</v>
      </c>
      <c r="DS95" s="6">
        <v>-9.1494756984588079</v>
      </c>
      <c r="DT95" s="6">
        <v>-9.0386333048170222</v>
      </c>
      <c r="DU95" s="6">
        <v>-9.1085864696017751</v>
      </c>
      <c r="DV95" s="6">
        <v>-9.4157492127557862</v>
      </c>
      <c r="DW95" s="6">
        <v>-10.042554485287457</v>
      </c>
      <c r="DX95" s="6">
        <v>-11.119553501575673</v>
      </c>
    </row>
    <row r="96" spans="1:137" s="37" customFormat="1" ht="15.75" thickBot="1" x14ac:dyDescent="0.3"/>
    <row r="97" spans="1:137" s="6" customFormat="1" ht="15.75" thickTop="1" x14ac:dyDescent="0.25"/>
    <row r="98" spans="1:137" s="6" customFormat="1" x14ac:dyDescent="0.25">
      <c r="G98" s="4" t="s">
        <v>122</v>
      </c>
      <c r="H98" s="4"/>
      <c r="I98" s="4"/>
      <c r="J98" s="4"/>
      <c r="K98" s="4"/>
      <c r="L98" s="4"/>
      <c r="M98" s="4"/>
      <c r="N98" s="4"/>
      <c r="O98" s="4"/>
      <c r="BZ98" s="6" t="s">
        <v>122</v>
      </c>
    </row>
    <row r="99" spans="1:137" s="6" customFormat="1" x14ac:dyDescent="0.25"/>
    <row r="100" spans="1:137" s="6" customFormat="1" x14ac:dyDescent="0.25">
      <c r="G100" s="6" t="s">
        <v>123</v>
      </c>
      <c r="I100" s="38" t="s">
        <v>124</v>
      </c>
      <c r="J100" s="38"/>
      <c r="K100" s="38"/>
      <c r="L100" s="38"/>
      <c r="M100" s="38"/>
      <c r="N100" s="38"/>
      <c r="O100" s="38"/>
      <c r="P100" s="38"/>
      <c r="Q100" s="38"/>
      <c r="R100" s="38"/>
      <c r="S100" s="38"/>
      <c r="T100" s="38"/>
      <c r="U100" s="38"/>
      <c r="V100" s="38"/>
      <c r="W100" s="38" t="s">
        <v>125</v>
      </c>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Z100" s="6" t="s">
        <v>123</v>
      </c>
      <c r="CB100" s="6" t="s">
        <v>124</v>
      </c>
      <c r="CP100" s="6" t="s">
        <v>125</v>
      </c>
    </row>
    <row r="101" spans="1:137" s="6" customFormat="1" x14ac:dyDescent="0.25">
      <c r="G101" s="6" t="s">
        <v>126</v>
      </c>
      <c r="I101" s="17">
        <v>1402.1774557989625</v>
      </c>
      <c r="J101" s="17">
        <v>1415.7785647508388</v>
      </c>
      <c r="K101" s="17">
        <v>1431.0091025374984</v>
      </c>
      <c r="L101" s="17">
        <v>1447.5260309018404</v>
      </c>
      <c r="M101" s="17">
        <v>1465.0145707861025</v>
      </c>
      <c r="N101" s="17">
        <v>1483.1872695230518</v>
      </c>
      <c r="O101" s="17">
        <v>1501.7830680271725</v>
      </c>
      <c r="P101" s="17">
        <v>1520.5663679858567</v>
      </c>
      <c r="Q101" s="17">
        <v>1539.3260990505933</v>
      </c>
      <c r="R101" s="17">
        <v>1557.8747860281583</v>
      </c>
      <c r="S101" s="17">
        <v>1576.0476160718028</v>
      </c>
      <c r="T101" s="17">
        <v>1593.7015058724448</v>
      </c>
      <c r="U101" s="17">
        <v>1610.7141688498566</v>
      </c>
      <c r="V101" s="17">
        <v>1626.9831823438549</v>
      </c>
      <c r="W101" s="17">
        <v>1642.4250548054915</v>
      </c>
      <c r="X101" s="17">
        <v>1656.9742929882409</v>
      </c>
      <c r="Y101" s="17">
        <v>1670.5824691391917</v>
      </c>
      <c r="Z101" s="17">
        <v>1683.2172881902347</v>
      </c>
      <c r="AA101" s="17">
        <v>1694.8616549492529</v>
      </c>
      <c r="AB101" s="17">
        <v>1705.5127412913114</v>
      </c>
      <c r="AC101" s="17">
        <v>1715.1810533498465</v>
      </c>
      <c r="AD101" s="17">
        <v>1723.8894987078554</v>
      </c>
      <c r="AE101" s="17">
        <v>1731.6724535890853</v>
      </c>
      <c r="AF101" s="17">
        <v>1738.5748300492235</v>
      </c>
      <c r="AG101" s="17">
        <v>1744.651143167087</v>
      </c>
      <c r="AH101" s="17">
        <v>1749.9645782358111</v>
      </c>
      <c r="AI101" s="17">
        <v>1754.5860579540399</v>
      </c>
      <c r="AJ101" s="17">
        <v>1758.5933096171157</v>
      </c>
      <c r="AK101" s="17">
        <v>1762.0699323082677</v>
      </c>
      <c r="AL101" s="17">
        <v>1765.1044640898024</v>
      </c>
      <c r="AM101" s="17">
        <v>1767.789449194293</v>
      </c>
      <c r="AN101" s="17">
        <v>1770.2205052157683</v>
      </c>
      <c r="AO101" s="17">
        <v>1772.495390300903</v>
      </c>
      <c r="AP101" s="17">
        <v>1774.713070340207</v>
      </c>
      <c r="AQ101" s="17">
        <v>1776.9727861592141</v>
      </c>
      <c r="AR101" s="17">
        <v>1779.3731207096735</v>
      </c>
      <c r="AS101" s="17">
        <v>1782.0110662607367</v>
      </c>
      <c r="AT101" s="17">
        <v>1784.9810915901492</v>
      </c>
      <c r="AU101" s="17">
        <v>1788.3742091754389</v>
      </c>
      <c r="AV101" s="17">
        <v>1792.2770423851059</v>
      </c>
      <c r="AW101" s="17">
        <v>1796.7708926698124</v>
      </c>
      <c r="AX101" s="17">
        <v>1801.9308067535715</v>
      </c>
      <c r="AY101" s="17">
        <v>1807.8246438249371</v>
      </c>
      <c r="AZ101" s="17">
        <v>1814.5121427281933</v>
      </c>
      <c r="BA101" s="17">
        <v>1822.0439891545448</v>
      </c>
      <c r="BB101" s="17">
        <v>1830.4608828333044</v>
      </c>
      <c r="BC101" s="17">
        <v>1839.7926047230849</v>
      </c>
      <c r="BD101" s="17">
        <v>1850.057084202987</v>
      </c>
      <c r="BE101" s="17">
        <v>1861.2594662637889</v>
      </c>
      <c r="BF101" s="17">
        <f t="shared" ref="BF101:BG101" si="25">BF$22^5*$BI101+BF$22^4*$BJ101+BF$22^3*$BK101+BF$22^2*$BL101+BF$22*$BM101+$BN101</f>
        <v>1873.3911786991371</v>
      </c>
      <c r="BG101" s="17">
        <f t="shared" si="25"/>
        <v>1886.4289992967347</v>
      </c>
      <c r="BI101" s="6">
        <v>-7.7734067539843067E-6</v>
      </c>
      <c r="BJ101" s="6">
        <v>8.9189693565247202E-5</v>
      </c>
      <c r="BK101" s="6">
        <v>1.6153512092408825E-2</v>
      </c>
      <c r="BL101" s="6">
        <v>-0.12705373120115937</v>
      </c>
      <c r="BM101" s="6">
        <v>2.5418748242972518</v>
      </c>
      <c r="BN101" s="6">
        <v>1767.789449194293</v>
      </c>
      <c r="BZ101" s="6" t="s">
        <v>126</v>
      </c>
      <c r="CB101" s="6">
        <v>1402.1774557989625</v>
      </c>
      <c r="CC101" s="6">
        <v>1415.7785647508388</v>
      </c>
      <c r="CD101" s="6">
        <v>1431.0091025374984</v>
      </c>
      <c r="CE101" s="6">
        <v>1447.5260309018404</v>
      </c>
      <c r="CF101" s="6">
        <v>1465.0145707861025</v>
      </c>
      <c r="CG101" s="6">
        <v>1483.1872695230518</v>
      </c>
      <c r="CH101" s="6">
        <v>1501.7830680271725</v>
      </c>
      <c r="CI101" s="6">
        <v>1520.5663679858567</v>
      </c>
      <c r="CJ101" s="6">
        <v>1539.3260990505933</v>
      </c>
      <c r="CK101" s="6">
        <v>1557.8747860281583</v>
      </c>
      <c r="CL101" s="6">
        <v>1576.0476160718028</v>
      </c>
      <c r="CM101" s="6">
        <v>1593.7015058724448</v>
      </c>
      <c r="CN101" s="6">
        <v>1610.7141688498566</v>
      </c>
      <c r="CO101" s="6">
        <v>1626.9831823438549</v>
      </c>
      <c r="CP101" s="6">
        <v>1642.4250548054915</v>
      </c>
      <c r="CQ101" s="6">
        <v>1656.9742929882409</v>
      </c>
      <c r="CR101" s="6">
        <v>1670.5824691391917</v>
      </c>
      <c r="CS101" s="6">
        <v>1683.2172881902347</v>
      </c>
      <c r="CT101" s="6">
        <v>1694.8616549492529</v>
      </c>
      <c r="CU101" s="6">
        <v>1705.5127412913114</v>
      </c>
      <c r="CV101" s="6">
        <v>1715.1810533498465</v>
      </c>
      <c r="CW101" s="6">
        <v>1723.8894987078554</v>
      </c>
      <c r="CX101" s="6">
        <v>1731.6724535890853</v>
      </c>
      <c r="CY101" s="6">
        <v>1738.5748300492235</v>
      </c>
      <c r="CZ101" s="6">
        <v>1744.651143167087</v>
      </c>
      <c r="DA101" s="6">
        <v>1749.9645782358111</v>
      </c>
      <c r="DB101" s="6">
        <v>1754.5860579540399</v>
      </c>
      <c r="DC101" s="6">
        <v>1758.5933096171157</v>
      </c>
      <c r="DD101" s="6">
        <v>1762.0699323082677</v>
      </c>
      <c r="DE101" s="6">
        <v>1765.1044640898024</v>
      </c>
      <c r="DF101" s="6">
        <v>1767.789449194293</v>
      </c>
      <c r="DG101" s="6">
        <v>1770.2205052157683</v>
      </c>
      <c r="DH101" s="6">
        <v>1772.495390300903</v>
      </c>
      <c r="DI101" s="6">
        <v>1774.713070340207</v>
      </c>
      <c r="DJ101" s="6">
        <v>1776.9727861592141</v>
      </c>
      <c r="DK101" s="6">
        <v>1779.3731207096735</v>
      </c>
      <c r="DL101" s="6">
        <v>1782.0110662607367</v>
      </c>
      <c r="DM101" s="6">
        <v>1784.9810915901492</v>
      </c>
      <c r="DN101" s="6">
        <v>1788.3742091754389</v>
      </c>
      <c r="DO101" s="6">
        <v>1792.2770423851059</v>
      </c>
      <c r="DP101" s="6">
        <v>1796.7708926698124</v>
      </c>
      <c r="DQ101" s="6">
        <v>1801.9308067535715</v>
      </c>
      <c r="DR101" s="6">
        <v>1807.8246438249371</v>
      </c>
      <c r="DS101" s="6">
        <v>1814.5121427281933</v>
      </c>
      <c r="DT101" s="6">
        <v>1822.0439891545448</v>
      </c>
      <c r="DU101" s="6">
        <v>1830.4608828333044</v>
      </c>
      <c r="DV101" s="6">
        <v>1839.7926047230849</v>
      </c>
      <c r="DW101" s="6">
        <v>1850.057084202987</v>
      </c>
      <c r="DX101" s="6">
        <v>1861.2594662637889</v>
      </c>
      <c r="DY101" s="6">
        <v>1873.3911786991371</v>
      </c>
      <c r="DZ101" s="6">
        <v>1886.4289992967347</v>
      </c>
      <c r="EB101" s="6">
        <v>-7.7734067539843067E-6</v>
      </c>
      <c r="EC101" s="6">
        <v>8.9189693565247202E-5</v>
      </c>
      <c r="ED101" s="6">
        <v>1.6153512092408825E-2</v>
      </c>
      <c r="EE101" s="6">
        <v>-0.12705373120115937</v>
      </c>
      <c r="EF101" s="6">
        <v>2.5418748242972518</v>
      </c>
      <c r="EG101" s="6">
        <v>1767.789449194293</v>
      </c>
    </row>
    <row r="102" spans="1:137" s="6" customFormat="1" x14ac:dyDescent="0.25">
      <c r="G102" s="6" t="s">
        <v>127</v>
      </c>
      <c r="W102" s="6">
        <v>0.73</v>
      </c>
      <c r="X102" s="6">
        <v>0.64</v>
      </c>
      <c r="Y102" s="6">
        <v>0.81</v>
      </c>
      <c r="Z102" s="6">
        <v>0.56999999999999995</v>
      </c>
      <c r="AA102" s="6">
        <v>0.59</v>
      </c>
      <c r="AB102" s="6">
        <v>0.52</v>
      </c>
      <c r="AC102" s="6">
        <v>0.68</v>
      </c>
      <c r="AD102" s="6">
        <v>0.69</v>
      </c>
      <c r="AE102" s="6">
        <v>0.54</v>
      </c>
      <c r="AF102" s="6">
        <v>0.41</v>
      </c>
      <c r="AG102" s="6">
        <v>0.56999999999999995</v>
      </c>
      <c r="AH102" s="6">
        <v>0.54</v>
      </c>
      <c r="AI102" s="6">
        <v>0.61</v>
      </c>
      <c r="AJ102" s="6">
        <v>0.38</v>
      </c>
      <c r="AK102" s="6">
        <v>0.65</v>
      </c>
      <c r="AL102" s="6">
        <v>0.57999999999999996</v>
      </c>
      <c r="AM102" s="6">
        <v>0.72</v>
      </c>
      <c r="AN102" s="6">
        <v>0.59</v>
      </c>
      <c r="AO102" s="6">
        <v>0.52</v>
      </c>
      <c r="AP102" s="6">
        <v>0.55000000000000004</v>
      </c>
      <c r="AQ102" s="6">
        <v>0.51</v>
      </c>
      <c r="AR102" s="6">
        <v>0.65</v>
      </c>
      <c r="AS102" s="6">
        <v>0.55000000000000004</v>
      </c>
      <c r="AT102" s="6">
        <v>0.61</v>
      </c>
      <c r="AU102" s="6">
        <v>0.68</v>
      </c>
      <c r="AV102" s="6">
        <v>0.64</v>
      </c>
      <c r="AW102" s="6">
        <v>0.74</v>
      </c>
      <c r="AX102" s="6">
        <v>0.66</v>
      </c>
      <c r="AY102" s="6">
        <v>0.6</v>
      </c>
      <c r="AZ102" s="6">
        <v>0.72</v>
      </c>
      <c r="BA102" s="6">
        <v>0.53</v>
      </c>
      <c r="BB102" s="6">
        <v>0.46</v>
      </c>
      <c r="BC102" s="6">
        <v>0.62</v>
      </c>
      <c r="BD102" s="6">
        <v>0.63</v>
      </c>
      <c r="BE102" s="6">
        <v>0.81</v>
      </c>
      <c r="BF102" s="6">
        <v>0.6</v>
      </c>
      <c r="BG102" s="6">
        <v>0.6</v>
      </c>
      <c r="BZ102" s="6" t="s">
        <v>127</v>
      </c>
      <c r="CP102" s="6">
        <v>0.73</v>
      </c>
      <c r="CQ102" s="6">
        <v>0.64</v>
      </c>
      <c r="CR102" s="6">
        <v>0.81</v>
      </c>
      <c r="CS102" s="6">
        <v>0.56999999999999995</v>
      </c>
      <c r="CT102" s="6">
        <v>0.59</v>
      </c>
      <c r="CU102" s="6">
        <v>0.52</v>
      </c>
      <c r="CV102" s="6">
        <v>0.68</v>
      </c>
      <c r="CW102" s="6">
        <v>0.69</v>
      </c>
      <c r="CX102" s="6">
        <v>0.54</v>
      </c>
      <c r="CY102" s="6">
        <v>0.41</v>
      </c>
      <c r="CZ102" s="6">
        <v>0.56999999999999995</v>
      </c>
      <c r="DA102" s="6">
        <v>0.54</v>
      </c>
      <c r="DB102" s="6">
        <v>0.61</v>
      </c>
      <c r="DC102" s="6">
        <v>0.38</v>
      </c>
      <c r="DD102" s="6">
        <v>0.65</v>
      </c>
      <c r="DE102" s="6">
        <v>0.57999999999999996</v>
      </c>
      <c r="DF102" s="6">
        <v>0.72</v>
      </c>
      <c r="DG102" s="6">
        <v>0.59</v>
      </c>
      <c r="DH102" s="6">
        <v>0.52</v>
      </c>
      <c r="DI102" s="6">
        <v>0.55000000000000004</v>
      </c>
      <c r="DJ102" s="6">
        <v>0.51</v>
      </c>
      <c r="DK102" s="6">
        <v>0.65</v>
      </c>
      <c r="DL102" s="6">
        <v>0.55000000000000004</v>
      </c>
      <c r="DM102" s="6">
        <v>0.61</v>
      </c>
      <c r="DN102" s="6">
        <v>0.68</v>
      </c>
      <c r="DO102" s="6">
        <v>0.64</v>
      </c>
      <c r="DP102" s="6">
        <v>0.74</v>
      </c>
      <c r="DQ102" s="6">
        <v>0.66</v>
      </c>
      <c r="DR102" s="6">
        <v>0.6</v>
      </c>
      <c r="DS102" s="6">
        <v>0.72</v>
      </c>
      <c r="DT102" s="6">
        <v>0.53</v>
      </c>
      <c r="DU102" s="6">
        <v>0.46</v>
      </c>
      <c r="DV102" s="6">
        <v>0.62</v>
      </c>
      <c r="DW102" s="6">
        <v>0.63</v>
      </c>
      <c r="DX102" s="6">
        <v>0.81</v>
      </c>
      <c r="DY102" s="6">
        <v>0.6</v>
      </c>
      <c r="DZ102" s="6">
        <v>0.6</v>
      </c>
    </row>
    <row r="103" spans="1:137" s="6" customFormat="1" x14ac:dyDescent="0.25">
      <c r="I103" s="6">
        <f t="shared" ref="I103:BD103" si="26">J23-I23</f>
        <v>1</v>
      </c>
      <c r="J103" s="6">
        <f t="shared" si="26"/>
        <v>1</v>
      </c>
      <c r="K103" s="6">
        <f t="shared" si="26"/>
        <v>1</v>
      </c>
      <c r="L103" s="6">
        <f t="shared" si="26"/>
        <v>1</v>
      </c>
      <c r="M103" s="6">
        <f t="shared" si="26"/>
        <v>1</v>
      </c>
      <c r="N103" s="6">
        <f t="shared" si="26"/>
        <v>1</v>
      </c>
      <c r="O103" s="6">
        <f t="shared" si="26"/>
        <v>1</v>
      </c>
      <c r="P103" s="6">
        <f t="shared" si="26"/>
        <v>1</v>
      </c>
      <c r="Q103" s="6">
        <f t="shared" si="26"/>
        <v>1</v>
      </c>
      <c r="R103" s="6">
        <f t="shared" si="26"/>
        <v>1</v>
      </c>
      <c r="S103" s="6">
        <f t="shared" si="26"/>
        <v>1</v>
      </c>
      <c r="T103" s="6">
        <f t="shared" si="26"/>
        <v>1</v>
      </c>
      <c r="U103" s="6">
        <f t="shared" si="26"/>
        <v>1</v>
      </c>
      <c r="V103" s="6">
        <f t="shared" si="26"/>
        <v>1</v>
      </c>
      <c r="W103" s="6">
        <f t="shared" si="26"/>
        <v>1</v>
      </c>
      <c r="X103" s="6">
        <f t="shared" si="26"/>
        <v>1</v>
      </c>
      <c r="Y103" s="6">
        <f t="shared" si="26"/>
        <v>1</v>
      </c>
      <c r="Z103" s="6">
        <f t="shared" si="26"/>
        <v>1</v>
      </c>
      <c r="AA103" s="6">
        <f t="shared" si="26"/>
        <v>1</v>
      </c>
      <c r="AB103" s="6">
        <f t="shared" si="26"/>
        <v>1</v>
      </c>
      <c r="AC103" s="6">
        <f t="shared" si="26"/>
        <v>1</v>
      </c>
      <c r="AD103" s="6">
        <f t="shared" si="26"/>
        <v>1</v>
      </c>
      <c r="AE103" s="6">
        <f t="shared" si="26"/>
        <v>1</v>
      </c>
      <c r="AF103" s="6">
        <f t="shared" si="26"/>
        <v>1</v>
      </c>
      <c r="AG103" s="6">
        <f t="shared" si="26"/>
        <v>1</v>
      </c>
      <c r="AH103" s="6">
        <f t="shared" si="26"/>
        <v>1</v>
      </c>
      <c r="AI103" s="6">
        <f t="shared" si="26"/>
        <v>1</v>
      </c>
      <c r="AJ103" s="6">
        <f t="shared" si="26"/>
        <v>1</v>
      </c>
      <c r="AK103" s="6">
        <f t="shared" si="26"/>
        <v>1</v>
      </c>
      <c r="AL103" s="6">
        <f t="shared" si="26"/>
        <v>1</v>
      </c>
      <c r="AM103" s="6">
        <f t="shared" si="26"/>
        <v>1</v>
      </c>
      <c r="AN103" s="6">
        <f t="shared" si="26"/>
        <v>1</v>
      </c>
      <c r="AO103" s="6">
        <f t="shared" si="26"/>
        <v>1</v>
      </c>
      <c r="AP103" s="6">
        <f t="shared" si="26"/>
        <v>1</v>
      </c>
      <c r="AQ103" s="6">
        <f t="shared" si="26"/>
        <v>1</v>
      </c>
      <c r="AR103" s="6">
        <f t="shared" si="26"/>
        <v>1</v>
      </c>
      <c r="AS103" s="6">
        <f t="shared" si="26"/>
        <v>1</v>
      </c>
      <c r="AT103" s="6">
        <f t="shared" si="26"/>
        <v>1</v>
      </c>
      <c r="AU103" s="6">
        <f t="shared" si="26"/>
        <v>1</v>
      </c>
      <c r="AV103" s="6">
        <f t="shared" si="26"/>
        <v>1</v>
      </c>
      <c r="AW103" s="6">
        <f t="shared" si="26"/>
        <v>1</v>
      </c>
      <c r="AX103" s="6">
        <f t="shared" si="26"/>
        <v>1</v>
      </c>
      <c r="AY103" s="6">
        <f t="shared" si="26"/>
        <v>1</v>
      </c>
      <c r="AZ103" s="6">
        <f t="shared" si="26"/>
        <v>1</v>
      </c>
      <c r="BA103" s="6">
        <f t="shared" si="26"/>
        <v>1</v>
      </c>
      <c r="BB103" s="6">
        <f t="shared" si="26"/>
        <v>1</v>
      </c>
      <c r="BC103" s="6">
        <f t="shared" si="26"/>
        <v>1</v>
      </c>
      <c r="BD103" s="6">
        <f t="shared" si="26"/>
        <v>1</v>
      </c>
      <c r="BE103" s="6">
        <v>1</v>
      </c>
      <c r="BF103" s="6">
        <v>1</v>
      </c>
      <c r="BG103" s="6">
        <v>1</v>
      </c>
      <c r="CB103" s="6">
        <v>1</v>
      </c>
      <c r="CC103" s="6">
        <v>1</v>
      </c>
      <c r="CD103" s="6">
        <v>1</v>
      </c>
      <c r="CE103" s="6">
        <v>1</v>
      </c>
      <c r="CF103" s="6">
        <v>1</v>
      </c>
      <c r="CG103" s="6">
        <v>1</v>
      </c>
      <c r="CH103" s="6">
        <v>1</v>
      </c>
      <c r="CI103" s="6">
        <v>1</v>
      </c>
      <c r="CJ103" s="6">
        <v>1</v>
      </c>
      <c r="CK103" s="6">
        <v>1</v>
      </c>
      <c r="CL103" s="6">
        <v>1</v>
      </c>
      <c r="CM103" s="6">
        <v>1</v>
      </c>
      <c r="CN103" s="6">
        <v>1</v>
      </c>
      <c r="CO103" s="6">
        <v>1</v>
      </c>
      <c r="CP103" s="6">
        <v>1</v>
      </c>
      <c r="CQ103" s="6">
        <v>1</v>
      </c>
      <c r="CR103" s="6">
        <v>1</v>
      </c>
      <c r="CS103" s="6">
        <v>1</v>
      </c>
      <c r="CT103" s="6">
        <v>1</v>
      </c>
      <c r="CU103" s="6">
        <v>1</v>
      </c>
      <c r="CV103" s="6">
        <v>1</v>
      </c>
      <c r="CW103" s="6">
        <v>1</v>
      </c>
      <c r="CX103" s="6">
        <v>1</v>
      </c>
      <c r="CY103" s="6">
        <v>1</v>
      </c>
      <c r="CZ103" s="6">
        <v>1</v>
      </c>
      <c r="DA103" s="6">
        <v>1</v>
      </c>
      <c r="DB103" s="6">
        <v>1</v>
      </c>
      <c r="DC103" s="6">
        <v>1</v>
      </c>
      <c r="DD103" s="6">
        <v>1</v>
      </c>
      <c r="DE103" s="6">
        <v>1</v>
      </c>
      <c r="DF103" s="6">
        <v>1</v>
      </c>
      <c r="DG103" s="6">
        <v>1</v>
      </c>
      <c r="DH103" s="6">
        <v>1</v>
      </c>
      <c r="DI103" s="6">
        <v>1</v>
      </c>
      <c r="DJ103" s="6">
        <v>1</v>
      </c>
      <c r="DK103" s="6">
        <v>1</v>
      </c>
      <c r="DL103" s="6">
        <v>1</v>
      </c>
      <c r="DM103" s="6">
        <v>1</v>
      </c>
      <c r="DN103" s="6">
        <v>1</v>
      </c>
      <c r="DO103" s="6">
        <v>1</v>
      </c>
      <c r="DP103" s="6">
        <v>1</v>
      </c>
      <c r="DQ103" s="6">
        <v>1</v>
      </c>
      <c r="DR103" s="6">
        <v>1</v>
      </c>
      <c r="DS103" s="6">
        <v>1</v>
      </c>
      <c r="DT103" s="6">
        <v>1</v>
      </c>
      <c r="DU103" s="6">
        <v>1</v>
      </c>
      <c r="DV103" s="6">
        <v>1</v>
      </c>
      <c r="DW103" s="6">
        <v>1</v>
      </c>
      <c r="DX103" s="6">
        <v>1</v>
      </c>
      <c r="DY103" s="6">
        <v>1</v>
      </c>
      <c r="DZ103" s="6">
        <v>1</v>
      </c>
    </row>
    <row r="104" spans="1:137" s="6" customFormat="1" x14ac:dyDescent="0.25">
      <c r="B104" s="19" t="s">
        <v>128</v>
      </c>
      <c r="G104" s="1" t="s">
        <v>129</v>
      </c>
      <c r="H104" s="1"/>
      <c r="I104" s="5">
        <f t="shared" ref="I104:BG104" si="27">173000000000000000000*I101/1000000000*16/1000000000000</f>
        <v>3881.2271976515285</v>
      </c>
      <c r="J104" s="5">
        <f t="shared" si="27"/>
        <v>3918.8750672303213</v>
      </c>
      <c r="K104" s="5">
        <f t="shared" si="27"/>
        <v>3961.0331958237957</v>
      </c>
      <c r="L104" s="5">
        <f t="shared" si="27"/>
        <v>4006.7520535362942</v>
      </c>
      <c r="M104" s="5">
        <f t="shared" si="27"/>
        <v>4055.1603319359319</v>
      </c>
      <c r="N104" s="5">
        <f t="shared" si="27"/>
        <v>4105.462362039807</v>
      </c>
      <c r="O104" s="5">
        <f t="shared" si="27"/>
        <v>4156.9355322992133</v>
      </c>
      <c r="P104" s="5">
        <f t="shared" si="27"/>
        <v>4208.9277065848519</v>
      </c>
      <c r="Q104" s="5">
        <f t="shared" si="27"/>
        <v>4260.8546421720421</v>
      </c>
      <c r="R104" s="5">
        <f t="shared" si="27"/>
        <v>4312.197407725942</v>
      </c>
      <c r="S104" s="5">
        <f t="shared" si="27"/>
        <v>4362.49980128675</v>
      </c>
      <c r="T104" s="5">
        <f t="shared" si="27"/>
        <v>4411.3657682549274</v>
      </c>
      <c r="U104" s="5">
        <f t="shared" si="27"/>
        <v>4458.4568193764026</v>
      </c>
      <c r="V104" s="5">
        <f t="shared" si="27"/>
        <v>4503.4894487277897</v>
      </c>
      <c r="W104" s="5">
        <f t="shared" si="27"/>
        <v>4546.2325517015997</v>
      </c>
      <c r="X104" s="5">
        <f t="shared" si="27"/>
        <v>4586.5048429914514</v>
      </c>
      <c r="Y104" s="5">
        <f t="shared" si="27"/>
        <v>4624.1722745772831</v>
      </c>
      <c r="Z104" s="5">
        <f t="shared" si="27"/>
        <v>4659.1454537105701</v>
      </c>
      <c r="AA104" s="5">
        <f t="shared" si="27"/>
        <v>4691.3770608995319</v>
      </c>
      <c r="AB104" s="5">
        <f t="shared" si="27"/>
        <v>4720.8592678943496</v>
      </c>
      <c r="AC104" s="5">
        <f t="shared" si="27"/>
        <v>4747.6211556723747</v>
      </c>
      <c r="AD104" s="5">
        <f t="shared" si="27"/>
        <v>4771.7261324233441</v>
      </c>
      <c r="AE104" s="5">
        <f t="shared" si="27"/>
        <v>4793.2693515345882</v>
      </c>
      <c r="AF104" s="5">
        <f t="shared" si="27"/>
        <v>4812.3751295762504</v>
      </c>
      <c r="AG104" s="5">
        <f t="shared" si="27"/>
        <v>4829.1943642864971</v>
      </c>
      <c r="AH104" s="5">
        <f t="shared" si="27"/>
        <v>4843.9019525567246</v>
      </c>
      <c r="AI104" s="5">
        <f t="shared" si="27"/>
        <v>4856.6942084167822</v>
      </c>
      <c r="AJ104" s="5">
        <f t="shared" si="27"/>
        <v>4867.7862810201768</v>
      </c>
      <c r="AK104" s="5">
        <f t="shared" si="27"/>
        <v>4877.4095726292853</v>
      </c>
      <c r="AL104" s="5">
        <f t="shared" si="27"/>
        <v>4885.8091566005733</v>
      </c>
      <c r="AM104" s="5">
        <f t="shared" si="27"/>
        <v>4893.2411953698029</v>
      </c>
      <c r="AN104" s="5">
        <f t="shared" si="27"/>
        <v>4899.9703584372473</v>
      </c>
      <c r="AO104" s="5">
        <f t="shared" si="27"/>
        <v>4906.2672403528986</v>
      </c>
      <c r="AP104" s="5">
        <f t="shared" si="27"/>
        <v>4912.4057787016927</v>
      </c>
      <c r="AQ104" s="5">
        <f t="shared" si="27"/>
        <v>4918.6606720887039</v>
      </c>
      <c r="AR104" s="5">
        <f t="shared" si="27"/>
        <v>4925.3047981243772</v>
      </c>
      <c r="AS104" s="5">
        <f t="shared" si="27"/>
        <v>4932.6066314097188</v>
      </c>
      <c r="AT104" s="5">
        <f t="shared" si="27"/>
        <v>4940.8276615215327</v>
      </c>
      <c r="AU104" s="5">
        <f t="shared" si="27"/>
        <v>4950.2198109976152</v>
      </c>
      <c r="AV104" s="5">
        <f t="shared" si="27"/>
        <v>4961.0228533219733</v>
      </c>
      <c r="AW104" s="5">
        <f t="shared" si="27"/>
        <v>4973.4618309100406</v>
      </c>
      <c r="AX104" s="5">
        <f t="shared" si="27"/>
        <v>4987.744473093886</v>
      </c>
      <c r="AY104" s="5">
        <f t="shared" si="27"/>
        <v>5004.0586141074264</v>
      </c>
      <c r="AZ104" s="5">
        <f t="shared" si="27"/>
        <v>5022.5696110716399</v>
      </c>
      <c r="BA104" s="5">
        <f t="shared" si="27"/>
        <v>5043.4177619797802</v>
      </c>
      <c r="BB104" s="5">
        <f t="shared" si="27"/>
        <v>5066.7157236825869</v>
      </c>
      <c r="BC104" s="5">
        <f t="shared" si="27"/>
        <v>5092.5459298734986</v>
      </c>
      <c r="BD104" s="5">
        <f t="shared" si="27"/>
        <v>5120.9580090738682</v>
      </c>
      <c r="BE104" s="5">
        <f t="shared" si="27"/>
        <v>5151.9662026181677</v>
      </c>
      <c r="BF104" s="5">
        <f t="shared" si="27"/>
        <v>5185.5467826392123</v>
      </c>
      <c r="BG104" s="5">
        <f t="shared" si="27"/>
        <v>5221.635470053362</v>
      </c>
      <c r="BU104" s="6" t="s">
        <v>128</v>
      </c>
      <c r="BZ104" s="6" t="s">
        <v>129</v>
      </c>
      <c r="CB104" s="6">
        <v>3881.2271976515285</v>
      </c>
      <c r="CC104" s="6">
        <v>3918.8750672303213</v>
      </c>
      <c r="CD104" s="6">
        <v>3961.0331958237957</v>
      </c>
      <c r="CE104" s="6">
        <v>4006.7520535362942</v>
      </c>
      <c r="CF104" s="6">
        <v>4055.1603319359319</v>
      </c>
      <c r="CG104" s="6">
        <v>4105.462362039807</v>
      </c>
      <c r="CH104" s="6">
        <v>4156.9355322992133</v>
      </c>
      <c r="CI104" s="6">
        <v>4208.9277065848519</v>
      </c>
      <c r="CJ104" s="6">
        <v>4260.8546421720421</v>
      </c>
      <c r="CK104" s="6">
        <v>4312.197407725942</v>
      </c>
      <c r="CL104" s="6">
        <v>4362.49980128675</v>
      </c>
      <c r="CM104" s="6">
        <v>4411.3657682549274</v>
      </c>
      <c r="CN104" s="6">
        <v>4458.4568193764026</v>
      </c>
      <c r="CO104" s="6">
        <v>4503.4894487277897</v>
      </c>
      <c r="CP104" s="6">
        <v>4546.2325517015997</v>
      </c>
      <c r="CQ104" s="6">
        <v>4586.5048429914514</v>
      </c>
      <c r="CR104" s="6">
        <v>4624.1722745772831</v>
      </c>
      <c r="CS104" s="6">
        <v>4659.1454537105701</v>
      </c>
      <c r="CT104" s="6">
        <v>4691.3770608995319</v>
      </c>
      <c r="CU104" s="6">
        <v>4720.8592678943496</v>
      </c>
      <c r="CV104" s="6">
        <v>4747.6211556723747</v>
      </c>
      <c r="CW104" s="6">
        <v>4771.7261324233441</v>
      </c>
      <c r="CX104" s="6">
        <v>4793.2693515345882</v>
      </c>
      <c r="CY104" s="6">
        <v>4812.3751295762504</v>
      </c>
      <c r="CZ104" s="6">
        <v>4829.1943642864971</v>
      </c>
      <c r="DA104" s="6">
        <v>4843.9019525567246</v>
      </c>
      <c r="DB104" s="6">
        <v>4856.6942084167822</v>
      </c>
      <c r="DC104" s="6">
        <v>4867.7862810201768</v>
      </c>
      <c r="DD104" s="6">
        <v>4877.4095726292853</v>
      </c>
      <c r="DE104" s="6">
        <v>4885.8091566005733</v>
      </c>
      <c r="DF104" s="6">
        <v>4893.2411953698029</v>
      </c>
      <c r="DG104" s="6">
        <v>4899.9703584372473</v>
      </c>
      <c r="DH104" s="6">
        <v>4906.2672403528986</v>
      </c>
      <c r="DI104" s="6">
        <v>4912.4057787016927</v>
      </c>
      <c r="DJ104" s="6">
        <v>4918.6606720887039</v>
      </c>
      <c r="DK104" s="6">
        <v>4925.3047981243772</v>
      </c>
      <c r="DL104" s="6">
        <v>4932.6066314097188</v>
      </c>
      <c r="DM104" s="6">
        <v>4940.8276615215327</v>
      </c>
      <c r="DN104" s="6">
        <v>4950.2198109976152</v>
      </c>
      <c r="DO104" s="6">
        <v>4961.0228533219733</v>
      </c>
      <c r="DP104" s="6">
        <v>4973.4618309100406</v>
      </c>
      <c r="DQ104" s="6">
        <v>4987.744473093886</v>
      </c>
      <c r="DR104" s="6">
        <v>5004.0586141074264</v>
      </c>
      <c r="DS104" s="6">
        <v>5022.5696110716399</v>
      </c>
      <c r="DT104" s="6">
        <v>5043.4177619797802</v>
      </c>
      <c r="DU104" s="6">
        <v>5066.7157236825869</v>
      </c>
      <c r="DV104" s="6">
        <v>5092.5459298734986</v>
      </c>
      <c r="DW104" s="6">
        <v>5120.9580090738682</v>
      </c>
      <c r="DX104" s="6">
        <v>5151.9662026181677</v>
      </c>
      <c r="DY104" s="6">
        <v>5185.5467826392123</v>
      </c>
      <c r="DZ104" s="6">
        <v>5221.635470053362</v>
      </c>
    </row>
    <row r="105" spans="1:137" s="6" customFormat="1" x14ac:dyDescent="0.25">
      <c r="B105" s="19">
        <f>5148000000000000000*1000</f>
        <v>5.148E+21</v>
      </c>
      <c r="C105" s="6" t="s">
        <v>130</v>
      </c>
      <c r="G105" s="6" t="s">
        <v>131</v>
      </c>
      <c r="I105" s="6">
        <f t="shared" ref="I105:BG105" si="28">1/9.5*I106</f>
        <v>0.10526315789473684</v>
      </c>
      <c r="J105" s="6">
        <f t="shared" si="28"/>
        <v>0.10526315789473684</v>
      </c>
      <c r="K105" s="6">
        <f t="shared" si="28"/>
        <v>0.10526315789473684</v>
      </c>
      <c r="L105" s="6">
        <f t="shared" si="28"/>
        <v>0.10526315789473684</v>
      </c>
      <c r="M105" s="6">
        <f t="shared" si="28"/>
        <v>0.10526315789473684</v>
      </c>
      <c r="N105" s="6">
        <f t="shared" si="28"/>
        <v>0.10526315789473684</v>
      </c>
      <c r="O105" s="6">
        <f t="shared" si="28"/>
        <v>0.10526315789473684</v>
      </c>
      <c r="P105" s="6">
        <f t="shared" si="28"/>
        <v>0.10526315789473684</v>
      </c>
      <c r="Q105" s="6">
        <f t="shared" si="28"/>
        <v>0.10526315789473684</v>
      </c>
      <c r="R105" s="6">
        <f t="shared" si="28"/>
        <v>0.10526315789473684</v>
      </c>
      <c r="S105" s="6">
        <f t="shared" si="28"/>
        <v>0.10526315789473684</v>
      </c>
      <c r="T105" s="6">
        <f t="shared" si="28"/>
        <v>0.10526315789473684</v>
      </c>
      <c r="U105" s="6">
        <f t="shared" si="28"/>
        <v>0.10526315789473684</v>
      </c>
      <c r="V105" s="6">
        <f t="shared" si="28"/>
        <v>0.10526315789473684</v>
      </c>
      <c r="W105" s="6">
        <f t="shared" si="28"/>
        <v>0.10526315789473684</v>
      </c>
      <c r="X105" s="6">
        <f t="shared" si="28"/>
        <v>0.10526315789473684</v>
      </c>
      <c r="Y105" s="6">
        <f t="shared" si="28"/>
        <v>0.10526315789473684</v>
      </c>
      <c r="Z105" s="6">
        <f t="shared" si="28"/>
        <v>0.10526315789473684</v>
      </c>
      <c r="AA105" s="6">
        <f t="shared" si="28"/>
        <v>0.10526315789473684</v>
      </c>
      <c r="AB105" s="6">
        <f t="shared" si="28"/>
        <v>0.10526315789473684</v>
      </c>
      <c r="AC105" s="6">
        <f t="shared" si="28"/>
        <v>0.10526315789473684</v>
      </c>
      <c r="AD105" s="6">
        <f t="shared" si="28"/>
        <v>0.10526315789473684</v>
      </c>
      <c r="AE105" s="6">
        <f t="shared" si="28"/>
        <v>0.10526315789473684</v>
      </c>
      <c r="AF105" s="6">
        <f t="shared" si="28"/>
        <v>0.10526315789473684</v>
      </c>
      <c r="AG105" s="6">
        <f t="shared" si="28"/>
        <v>0.10526315789473684</v>
      </c>
      <c r="AH105" s="6">
        <f t="shared" si="28"/>
        <v>0.10526315789473684</v>
      </c>
      <c r="AI105" s="6">
        <f t="shared" si="28"/>
        <v>0.10526315789473684</v>
      </c>
      <c r="AJ105" s="6">
        <f t="shared" si="28"/>
        <v>0.10526315789473684</v>
      </c>
      <c r="AK105" s="6">
        <f t="shared" si="28"/>
        <v>0.10526315789473684</v>
      </c>
      <c r="AL105" s="6">
        <f t="shared" si="28"/>
        <v>0.10526315789473684</v>
      </c>
      <c r="AM105" s="6">
        <f t="shared" si="28"/>
        <v>0.10526315789473684</v>
      </c>
      <c r="AN105" s="6">
        <f t="shared" si="28"/>
        <v>0.10526315789473684</v>
      </c>
      <c r="AO105" s="6">
        <f t="shared" si="28"/>
        <v>0.10526315789473684</v>
      </c>
      <c r="AP105" s="6">
        <f t="shared" si="28"/>
        <v>0.10526315789473684</v>
      </c>
      <c r="AQ105" s="6">
        <f t="shared" si="28"/>
        <v>0.10526315789473684</v>
      </c>
      <c r="AR105" s="6">
        <f t="shared" si="28"/>
        <v>0.10526315789473684</v>
      </c>
      <c r="AS105" s="6">
        <f t="shared" si="28"/>
        <v>0.10526315789473684</v>
      </c>
      <c r="AT105" s="6">
        <f t="shared" si="28"/>
        <v>0.10526315789473684</v>
      </c>
      <c r="AU105" s="6">
        <f t="shared" si="28"/>
        <v>0.10526315789473684</v>
      </c>
      <c r="AV105" s="6">
        <f t="shared" si="28"/>
        <v>0.10526315789473684</v>
      </c>
      <c r="AW105" s="6">
        <f t="shared" si="28"/>
        <v>0.10526315789473684</v>
      </c>
      <c r="AX105" s="6">
        <f t="shared" si="28"/>
        <v>0.10526315789473684</v>
      </c>
      <c r="AY105" s="6">
        <f t="shared" si="28"/>
        <v>0.10526315789473684</v>
      </c>
      <c r="AZ105" s="6">
        <f t="shared" si="28"/>
        <v>0.10526315789473684</v>
      </c>
      <c r="BA105" s="6">
        <f t="shared" si="28"/>
        <v>0.10526315789473684</v>
      </c>
      <c r="BB105" s="6">
        <f t="shared" si="28"/>
        <v>0.10526315789473684</v>
      </c>
      <c r="BC105" s="6">
        <f t="shared" si="28"/>
        <v>0.10526315789473684</v>
      </c>
      <c r="BD105" s="6">
        <f t="shared" si="28"/>
        <v>0.10526315789473684</v>
      </c>
      <c r="BE105" s="6">
        <f t="shared" si="28"/>
        <v>0.10526315789473684</v>
      </c>
      <c r="BF105" s="6">
        <f t="shared" si="28"/>
        <v>0.10526315789473684</v>
      </c>
      <c r="BG105" s="6">
        <f t="shared" si="28"/>
        <v>0.10526315789473684</v>
      </c>
      <c r="BU105" s="6">
        <v>5.148E+21</v>
      </c>
      <c r="BV105" s="6" t="s">
        <v>130</v>
      </c>
      <c r="BZ105" s="6" t="s">
        <v>131</v>
      </c>
      <c r="CB105" s="6">
        <v>0.10526315789473684</v>
      </c>
      <c r="CC105" s="6">
        <v>0.10526315789473684</v>
      </c>
      <c r="CD105" s="6">
        <v>0.10526315789473684</v>
      </c>
      <c r="CE105" s="6">
        <v>0.10526315789473684</v>
      </c>
      <c r="CF105" s="6">
        <v>0.10526315789473684</v>
      </c>
      <c r="CG105" s="6">
        <v>0.10526315789473684</v>
      </c>
      <c r="CH105" s="6">
        <v>0.10526315789473684</v>
      </c>
      <c r="CI105" s="6">
        <v>0.10526315789473684</v>
      </c>
      <c r="CJ105" s="6">
        <v>0.10526315789473684</v>
      </c>
      <c r="CK105" s="6">
        <v>0.10526315789473684</v>
      </c>
      <c r="CL105" s="6">
        <v>0.10526315789473684</v>
      </c>
      <c r="CM105" s="6">
        <v>0.10526315789473684</v>
      </c>
      <c r="CN105" s="6">
        <v>0.10526315789473684</v>
      </c>
      <c r="CO105" s="6">
        <v>0.10526315789473684</v>
      </c>
      <c r="CP105" s="6">
        <v>0.10526315789473684</v>
      </c>
      <c r="CQ105" s="6">
        <v>0.10526315789473684</v>
      </c>
      <c r="CR105" s="6">
        <v>0.10526315789473684</v>
      </c>
      <c r="CS105" s="6">
        <v>0.10526315789473684</v>
      </c>
      <c r="CT105" s="6">
        <v>0.10526315789473684</v>
      </c>
      <c r="CU105" s="6">
        <v>0.10526315789473684</v>
      </c>
      <c r="CV105" s="6">
        <v>0.10526315789473684</v>
      </c>
      <c r="CW105" s="6">
        <v>0.10526315789473684</v>
      </c>
      <c r="CX105" s="6">
        <v>0.10526315789473684</v>
      </c>
      <c r="CY105" s="6">
        <v>0.10526315789473684</v>
      </c>
      <c r="CZ105" s="6">
        <v>0.10526315789473684</v>
      </c>
      <c r="DA105" s="6">
        <v>0.10526315789473684</v>
      </c>
      <c r="DB105" s="6">
        <v>0.10526315789473684</v>
      </c>
      <c r="DC105" s="6">
        <v>0.10526315789473684</v>
      </c>
      <c r="DD105" s="6">
        <v>0.10526315789473684</v>
      </c>
      <c r="DE105" s="6">
        <v>0.10526315789473684</v>
      </c>
      <c r="DF105" s="6">
        <v>0.10526315789473684</v>
      </c>
      <c r="DG105" s="6">
        <v>0.10526315789473684</v>
      </c>
      <c r="DH105" s="6">
        <v>0.10526315789473684</v>
      </c>
      <c r="DI105" s="6">
        <v>0.10526315789473684</v>
      </c>
      <c r="DJ105" s="6">
        <v>0.10526315789473684</v>
      </c>
      <c r="DK105" s="6">
        <v>0.10526315789473684</v>
      </c>
      <c r="DL105" s="6">
        <v>0.10526315789473684</v>
      </c>
      <c r="DM105" s="6">
        <v>0.10526315789473684</v>
      </c>
      <c r="DN105" s="6">
        <v>0.10526315789473684</v>
      </c>
      <c r="DO105" s="6">
        <v>0.10526315789473684</v>
      </c>
      <c r="DP105" s="6">
        <v>0.10526315789473684</v>
      </c>
      <c r="DQ105" s="6">
        <v>0.10526315789473684</v>
      </c>
      <c r="DR105" s="6">
        <v>0.10526315789473684</v>
      </c>
      <c r="DS105" s="6">
        <v>0.10526315789473684</v>
      </c>
      <c r="DT105" s="6">
        <v>0.10526315789473684</v>
      </c>
      <c r="DU105" s="6">
        <v>0.10526315789473684</v>
      </c>
      <c r="DV105" s="6">
        <v>0.10526315789473684</v>
      </c>
      <c r="DW105" s="6">
        <v>0.10526315789473684</v>
      </c>
      <c r="DX105" s="6">
        <v>0.10526315789473684</v>
      </c>
      <c r="DY105" s="6">
        <v>0.10526315789473684</v>
      </c>
      <c r="DZ105" s="6">
        <v>0.10526315789473684</v>
      </c>
    </row>
    <row r="106" spans="1:137" s="6" customFormat="1" x14ac:dyDescent="0.25">
      <c r="B106" s="19">
        <f>B105/1000000000000</f>
        <v>5148000000</v>
      </c>
      <c r="C106" s="6" t="s">
        <v>132</v>
      </c>
      <c r="G106" s="6" t="s">
        <v>133</v>
      </c>
      <c r="I106" s="6">
        <v>1</v>
      </c>
      <c r="J106" s="6">
        <v>1</v>
      </c>
      <c r="K106" s="6">
        <v>1</v>
      </c>
      <c r="L106" s="6">
        <v>1</v>
      </c>
      <c r="M106" s="6">
        <v>1</v>
      </c>
      <c r="N106" s="6">
        <v>1</v>
      </c>
      <c r="O106" s="6">
        <v>1</v>
      </c>
      <c r="P106" s="6">
        <v>1</v>
      </c>
      <c r="Q106" s="6">
        <v>1</v>
      </c>
      <c r="R106" s="6">
        <v>1</v>
      </c>
      <c r="S106" s="6">
        <v>1</v>
      </c>
      <c r="T106" s="6">
        <v>1</v>
      </c>
      <c r="U106" s="6">
        <v>1</v>
      </c>
      <c r="V106" s="6">
        <v>1</v>
      </c>
      <c r="W106" s="6">
        <v>1</v>
      </c>
      <c r="X106" s="6">
        <v>1</v>
      </c>
      <c r="Y106" s="6">
        <v>1</v>
      </c>
      <c r="Z106" s="6">
        <v>1</v>
      </c>
      <c r="AA106" s="6">
        <v>1</v>
      </c>
      <c r="AB106" s="6">
        <v>1</v>
      </c>
      <c r="AC106" s="6">
        <v>1</v>
      </c>
      <c r="AD106" s="6">
        <v>1</v>
      </c>
      <c r="AE106" s="6">
        <v>1</v>
      </c>
      <c r="AF106" s="6">
        <v>1</v>
      </c>
      <c r="AG106" s="6">
        <v>1</v>
      </c>
      <c r="AH106" s="6">
        <v>1</v>
      </c>
      <c r="AI106" s="6">
        <v>1</v>
      </c>
      <c r="AJ106" s="6">
        <v>1</v>
      </c>
      <c r="AK106" s="6">
        <v>1</v>
      </c>
      <c r="AL106" s="6">
        <v>1</v>
      </c>
      <c r="AM106" s="6">
        <v>1</v>
      </c>
      <c r="AN106" s="6">
        <v>1</v>
      </c>
      <c r="AO106" s="6">
        <v>1</v>
      </c>
      <c r="AP106" s="6">
        <v>1</v>
      </c>
      <c r="AQ106" s="6">
        <v>1</v>
      </c>
      <c r="AR106" s="6">
        <v>1</v>
      </c>
      <c r="AS106" s="6">
        <v>1</v>
      </c>
      <c r="AT106" s="6">
        <v>1</v>
      </c>
      <c r="AU106" s="6">
        <v>1</v>
      </c>
      <c r="AV106" s="6">
        <v>1</v>
      </c>
      <c r="AW106" s="6">
        <v>1</v>
      </c>
      <c r="AX106" s="6">
        <v>1</v>
      </c>
      <c r="AY106" s="6">
        <v>1</v>
      </c>
      <c r="AZ106" s="6">
        <v>1</v>
      </c>
      <c r="BA106" s="6">
        <v>1</v>
      </c>
      <c r="BB106" s="6">
        <v>1</v>
      </c>
      <c r="BC106" s="6">
        <v>1</v>
      </c>
      <c r="BD106" s="6">
        <v>1</v>
      </c>
      <c r="BE106" s="6">
        <v>1</v>
      </c>
      <c r="BF106" s="6">
        <v>1</v>
      </c>
      <c r="BG106" s="6">
        <v>1</v>
      </c>
      <c r="BU106" s="6">
        <v>5148000000</v>
      </c>
      <c r="BV106" s="6" t="s">
        <v>132</v>
      </c>
      <c r="BZ106" s="6" t="s">
        <v>133</v>
      </c>
      <c r="CB106" s="6">
        <v>1</v>
      </c>
      <c r="CC106" s="6">
        <v>1</v>
      </c>
      <c r="CD106" s="6">
        <v>1</v>
      </c>
      <c r="CE106" s="6">
        <v>1</v>
      </c>
      <c r="CF106" s="6">
        <v>1</v>
      </c>
      <c r="CG106" s="6">
        <v>1</v>
      </c>
      <c r="CH106" s="6">
        <v>1</v>
      </c>
      <c r="CI106" s="6">
        <v>1</v>
      </c>
      <c r="CJ106" s="6">
        <v>1</v>
      </c>
      <c r="CK106" s="6">
        <v>1</v>
      </c>
      <c r="CL106" s="6">
        <v>1</v>
      </c>
      <c r="CM106" s="6">
        <v>1</v>
      </c>
      <c r="CN106" s="6">
        <v>1</v>
      </c>
      <c r="CO106" s="6">
        <v>1</v>
      </c>
      <c r="CP106" s="6">
        <v>1</v>
      </c>
      <c r="CQ106" s="6">
        <v>1</v>
      </c>
      <c r="CR106" s="6">
        <v>1</v>
      </c>
      <c r="CS106" s="6">
        <v>1</v>
      </c>
      <c r="CT106" s="6">
        <v>1</v>
      </c>
      <c r="CU106" s="6">
        <v>1</v>
      </c>
      <c r="CV106" s="6">
        <v>1</v>
      </c>
      <c r="CW106" s="6">
        <v>1</v>
      </c>
      <c r="CX106" s="6">
        <v>1</v>
      </c>
      <c r="CY106" s="6">
        <v>1</v>
      </c>
      <c r="CZ106" s="6">
        <v>1</v>
      </c>
      <c r="DA106" s="6">
        <v>1</v>
      </c>
      <c r="DB106" s="6">
        <v>1</v>
      </c>
      <c r="DC106" s="6">
        <v>1</v>
      </c>
      <c r="DD106" s="6">
        <v>1</v>
      </c>
      <c r="DE106" s="6">
        <v>1</v>
      </c>
      <c r="DF106" s="6">
        <v>1</v>
      </c>
      <c r="DG106" s="6">
        <v>1</v>
      </c>
      <c r="DH106" s="6">
        <v>1</v>
      </c>
      <c r="DI106" s="6">
        <v>1</v>
      </c>
      <c r="DJ106" s="6">
        <v>1</v>
      </c>
      <c r="DK106" s="6">
        <v>1</v>
      </c>
      <c r="DL106" s="6">
        <v>1</v>
      </c>
      <c r="DM106" s="6">
        <v>1</v>
      </c>
      <c r="DN106" s="6">
        <v>1</v>
      </c>
      <c r="DO106" s="6">
        <v>1</v>
      </c>
      <c r="DP106" s="6">
        <v>1</v>
      </c>
      <c r="DQ106" s="6">
        <v>1</v>
      </c>
      <c r="DR106" s="6">
        <v>1</v>
      </c>
      <c r="DS106" s="6">
        <v>1</v>
      </c>
      <c r="DT106" s="6">
        <v>1</v>
      </c>
      <c r="DU106" s="6">
        <v>1</v>
      </c>
      <c r="DV106" s="6">
        <v>1</v>
      </c>
      <c r="DW106" s="6">
        <v>1</v>
      </c>
      <c r="DX106" s="6">
        <v>1</v>
      </c>
      <c r="DY106" s="6">
        <v>1</v>
      </c>
      <c r="DZ106" s="6">
        <v>1</v>
      </c>
    </row>
    <row r="107" spans="1:137" s="6" customFormat="1" x14ac:dyDescent="0.25">
      <c r="B107" s="19">
        <f>B106/28.8*16/1000000000*2000</f>
        <v>5720</v>
      </c>
      <c r="C107" s="6" t="s">
        <v>134</v>
      </c>
      <c r="BU107" s="6">
        <v>5720</v>
      </c>
      <c r="BV107" s="6" t="s">
        <v>134</v>
      </c>
    </row>
    <row r="108" spans="1:137" s="6" customFormat="1" x14ac:dyDescent="0.25">
      <c r="G108" s="1" t="s">
        <v>135</v>
      </c>
      <c r="H108" s="1"/>
      <c r="I108" s="5">
        <f t="shared" ref="I108:BG108" si="29">(J104-I104*EXP(-I105*I103))*(I105/(1-EXP(-I105*I103)))</f>
        <v>448.21432388826906</v>
      </c>
      <c r="J108" s="5">
        <f t="shared" si="29"/>
        <v>456.92906242477324</v>
      </c>
      <c r="K108" s="5">
        <f t="shared" si="29"/>
        <v>465.11818331772668</v>
      </c>
      <c r="L108" s="5">
        <f t="shared" si="29"/>
        <v>472.76414664803161</v>
      </c>
      <c r="M108" s="5">
        <f t="shared" si="29"/>
        <v>479.85492604088711</v>
      </c>
      <c r="N108" s="5">
        <f t="shared" si="29"/>
        <v>486.38373687475865</v>
      </c>
      <c r="O108" s="5">
        <f t="shared" si="29"/>
        <v>492.34876449034806</v>
      </c>
      <c r="P108" s="5">
        <f t="shared" si="29"/>
        <v>497.75289239956101</v>
      </c>
      <c r="Q108" s="5">
        <f t="shared" si="29"/>
        <v>502.60343049448869</v>
      </c>
      <c r="R108" s="5">
        <f t="shared" si="29"/>
        <v>506.91184325635771</v>
      </c>
      <c r="S108" s="5">
        <f t="shared" si="29"/>
        <v>510.69347796451882</v>
      </c>
      <c r="T108" s="5">
        <f t="shared" si="29"/>
        <v>513.96729290540168</v>
      </c>
      <c r="U108" s="5">
        <f t="shared" si="29"/>
        <v>516.75558558149658</v>
      </c>
      <c r="V108" s="5">
        <f t="shared" si="29"/>
        <v>519.08372092031743</v>
      </c>
      <c r="W108" s="5">
        <f t="shared" si="29"/>
        <v>520.97985948337191</v>
      </c>
      <c r="X108" s="5">
        <f t="shared" si="29"/>
        <v>522.47468567513033</v>
      </c>
      <c r="Y108" s="5">
        <f t="shared" si="29"/>
        <v>523.60113595200323</v>
      </c>
      <c r="Z108" s="5">
        <f t="shared" si="29"/>
        <v>524.39412703130017</v>
      </c>
      <c r="AA108" s="5">
        <f t="shared" si="29"/>
        <v>524.89028410020762</v>
      </c>
      <c r="AB108" s="5">
        <f t="shared" si="29"/>
        <v>525.12766902475448</v>
      </c>
      <c r="AC108" s="5">
        <f t="shared" si="29"/>
        <v>525.14550855878224</v>
      </c>
      <c r="AD108" s="5">
        <f t="shared" si="29"/>
        <v>524.98392255291378</v>
      </c>
      <c r="AE108" s="5">
        <f t="shared" si="29"/>
        <v>524.68365216353061</v>
      </c>
      <c r="AF108" s="5">
        <f t="shared" si="29"/>
        <v>524.28578806173425</v>
      </c>
      <c r="AG108" s="5">
        <f t="shared" si="29"/>
        <v>523.83149864231166</v>
      </c>
      <c r="AH108" s="5">
        <f t="shared" si="29"/>
        <v>523.36175823272515</v>
      </c>
      <c r="AI108" s="5">
        <f t="shared" si="29"/>
        <v>522.91707530205861</v>
      </c>
      <c r="AJ108" s="5">
        <f t="shared" si="29"/>
        <v>522.53722066999751</v>
      </c>
      <c r="AK108" s="5">
        <f t="shared" si="29"/>
        <v>522.26095571580584</v>
      </c>
      <c r="AL108" s="5">
        <f t="shared" si="29"/>
        <v>522.12576058728257</v>
      </c>
      <c r="AM108" s="5">
        <f t="shared" si="29"/>
        <v>522.16756240974121</v>
      </c>
      <c r="AN108" s="5">
        <f t="shared" si="29"/>
        <v>522.42046349496968</v>
      </c>
      <c r="AO108" s="5">
        <f t="shared" si="29"/>
        <v>522.91646955021747</v>
      </c>
      <c r="AP108" s="5">
        <f t="shared" si="29"/>
        <v>523.68521788713929</v>
      </c>
      <c r="AQ108" s="5">
        <f t="shared" si="29"/>
        <v>524.75370563079719</v>
      </c>
      <c r="AR108" s="5">
        <f t="shared" si="29"/>
        <v>526.1460179285906</v>
      </c>
      <c r="AS108" s="5">
        <f t="shared" si="29"/>
        <v>527.88305615927254</v>
      </c>
      <c r="AT108" s="5">
        <f t="shared" si="29"/>
        <v>529.9822661418774</v>
      </c>
      <c r="AU108" s="5">
        <f t="shared" si="29"/>
        <v>532.45736634471393</v>
      </c>
      <c r="AV108" s="5">
        <f t="shared" si="29"/>
        <v>535.31807609433292</v>
      </c>
      <c r="AW108" s="5">
        <f t="shared" si="29"/>
        <v>538.56984378448851</v>
      </c>
      <c r="AX108" s="5">
        <f t="shared" si="29"/>
        <v>542.21357508511426</v>
      </c>
      <c r="AY108" s="5">
        <f t="shared" si="29"/>
        <v>546.24536115129183</v>
      </c>
      <c r="AZ108" s="5">
        <f t="shared" si="29"/>
        <v>550.65620683222164</v>
      </c>
      <c r="BA108" s="5">
        <f t="shared" si="29"/>
        <v>555.43175888019039</v>
      </c>
      <c r="BB108" s="5">
        <f t="shared" si="29"/>
        <v>560.55203415954043</v>
      </c>
      <c r="BC108" s="5">
        <f t="shared" si="29"/>
        <v>565.99114785564416</v>
      </c>
      <c r="BD108" s="5">
        <f t="shared" si="29"/>
        <v>571.71704168386452</v>
      </c>
      <c r="BE108" s="5">
        <f t="shared" si="29"/>
        <v>577.69121209854018</v>
      </c>
      <c r="BF108" s="5">
        <f t="shared" si="29"/>
        <v>583.86843850193429</v>
      </c>
      <c r="BG108" s="5">
        <f t="shared" si="29"/>
        <v>-4951.6331151506765</v>
      </c>
      <c r="BZ108" s="6" t="s">
        <v>135</v>
      </c>
      <c r="CB108" s="6">
        <v>448.21432388826906</v>
      </c>
      <c r="CC108" s="6">
        <v>456.92906242477324</v>
      </c>
      <c r="CD108" s="6">
        <v>465.11818331772668</v>
      </c>
      <c r="CE108" s="6">
        <v>472.76414664803161</v>
      </c>
      <c r="CF108" s="6">
        <v>479.85492604088711</v>
      </c>
      <c r="CG108" s="6">
        <v>486.38373687475865</v>
      </c>
      <c r="CH108" s="6">
        <v>492.34876449034806</v>
      </c>
      <c r="CI108" s="6">
        <v>497.75289239956101</v>
      </c>
      <c r="CJ108" s="6">
        <v>502.60343049448869</v>
      </c>
      <c r="CK108" s="6">
        <v>506.91184325635771</v>
      </c>
      <c r="CL108" s="6">
        <v>510.69347796451882</v>
      </c>
      <c r="CM108" s="6">
        <v>513.96729290540168</v>
      </c>
      <c r="CN108" s="6">
        <v>516.75558558149658</v>
      </c>
      <c r="CO108" s="6">
        <v>519.08372092031743</v>
      </c>
      <c r="CP108" s="6">
        <v>520.97985948337191</v>
      </c>
      <c r="CQ108" s="6">
        <v>522.47468567513033</v>
      </c>
      <c r="CR108" s="6">
        <v>523.60113595200323</v>
      </c>
      <c r="CS108" s="6">
        <v>524.39412703130017</v>
      </c>
      <c r="CT108" s="6">
        <v>524.89028410020762</v>
      </c>
      <c r="CU108" s="6">
        <v>525.12766902475448</v>
      </c>
      <c r="CV108" s="6">
        <v>525.14550855878224</v>
      </c>
      <c r="CW108" s="6">
        <v>524.98392255291378</v>
      </c>
      <c r="CX108" s="6">
        <v>524.68365216353061</v>
      </c>
      <c r="CY108" s="6">
        <v>524.28578806173425</v>
      </c>
      <c r="CZ108" s="6">
        <v>523.83149864231166</v>
      </c>
      <c r="DA108" s="6">
        <v>523.36175823272515</v>
      </c>
      <c r="DB108" s="6">
        <v>522.91707530205861</v>
      </c>
      <c r="DC108" s="6">
        <v>522.53722066999751</v>
      </c>
      <c r="DD108" s="6">
        <v>522.26095571580584</v>
      </c>
      <c r="DE108" s="6">
        <v>522.12576058728257</v>
      </c>
      <c r="DF108" s="6">
        <v>522.16756240974121</v>
      </c>
      <c r="DG108" s="6">
        <v>522.42046349496968</v>
      </c>
      <c r="DH108" s="6">
        <v>522.91646955021747</v>
      </c>
      <c r="DI108" s="6">
        <v>523.68521788713929</v>
      </c>
      <c r="DJ108" s="6">
        <v>524.75370563079719</v>
      </c>
      <c r="DK108" s="6">
        <v>526.1460179285906</v>
      </c>
      <c r="DL108" s="6">
        <v>527.88305615927254</v>
      </c>
      <c r="DM108" s="6">
        <v>529.9822661418774</v>
      </c>
      <c r="DN108" s="6">
        <v>532.45736634471393</v>
      </c>
      <c r="DO108" s="6">
        <v>535.31807609433292</v>
      </c>
      <c r="DP108" s="6">
        <v>538.56984378448851</v>
      </c>
      <c r="DQ108" s="6">
        <v>542.21357508511426</v>
      </c>
      <c r="DR108" s="6">
        <v>546.24536115129183</v>
      </c>
      <c r="DS108" s="6">
        <v>550.65620683222164</v>
      </c>
      <c r="DT108" s="6">
        <v>555.43175888019039</v>
      </c>
      <c r="DU108" s="6">
        <v>560.55203415954043</v>
      </c>
      <c r="DV108" s="6">
        <v>565.99114785564416</v>
      </c>
      <c r="DW108" s="6">
        <v>571.71704168386452</v>
      </c>
      <c r="DX108" s="6">
        <v>577.69121209854018</v>
      </c>
      <c r="DY108" s="6">
        <v>583.86843850193429</v>
      </c>
      <c r="DZ108" s="6">
        <v>-4951.6331151506765</v>
      </c>
    </row>
    <row r="109" spans="1:137" s="6" customFormat="1" x14ac:dyDescent="0.25">
      <c r="G109" s="6" t="s">
        <v>136</v>
      </c>
      <c r="I109" s="39" t="s">
        <v>137</v>
      </c>
      <c r="J109" s="39"/>
      <c r="K109" s="39"/>
      <c r="L109" s="39"/>
      <c r="M109" s="39"/>
      <c r="N109" s="39"/>
      <c r="O109" s="39"/>
      <c r="P109" s="39"/>
      <c r="Q109" s="39"/>
      <c r="R109" s="39"/>
      <c r="S109" s="39"/>
      <c r="T109" s="39"/>
      <c r="U109" s="39"/>
      <c r="V109" s="39"/>
      <c r="W109" s="34">
        <v>4.97626168108809E-2</v>
      </c>
      <c r="X109" s="34">
        <v>0.68223652181336547</v>
      </c>
      <c r="Y109" s="34">
        <v>0.46388908342646573</v>
      </c>
      <c r="Z109" s="34">
        <v>0.22440479203862651</v>
      </c>
      <c r="AA109" s="34">
        <v>3.2229403717678906E-2</v>
      </c>
      <c r="AB109" s="34">
        <v>0.61810991526715497</v>
      </c>
      <c r="AC109" s="34">
        <v>0.22729292233611886</v>
      </c>
      <c r="AD109" s="34">
        <v>0.23639172977334511</v>
      </c>
      <c r="AE109" s="34">
        <v>0.22177220088963168</v>
      </c>
      <c r="AF109" s="34">
        <v>0.58605938895050258</v>
      </c>
      <c r="AG109" s="34">
        <v>7.8592811939984131E-2</v>
      </c>
      <c r="AH109" s="34">
        <v>0.36147571950891688</v>
      </c>
      <c r="AI109" s="34">
        <v>0.4930003716168585</v>
      </c>
      <c r="AJ109" s="34">
        <v>0.89810469253859537</v>
      </c>
      <c r="AK109" s="34">
        <v>1.474729845517686E-2</v>
      </c>
      <c r="AL109" s="34">
        <v>0.57726722849042744</v>
      </c>
      <c r="AM109" s="34">
        <v>0.169325885103774</v>
      </c>
      <c r="AN109" s="34">
        <v>3.2229403717678906E-2</v>
      </c>
      <c r="AO109" s="34">
        <v>0.23899876700761524</v>
      </c>
      <c r="AP109" s="34">
        <v>4.3603047499004788E-2</v>
      </c>
      <c r="AQ109" s="34">
        <v>0.55687143901553782</v>
      </c>
      <c r="AR109" s="34">
        <v>0.10223448651640865</v>
      </c>
      <c r="AS109" s="34">
        <v>0.33522700769731273</v>
      </c>
      <c r="AT109" s="34">
        <v>0.38187150898284017</v>
      </c>
      <c r="AU109" s="34">
        <v>8.1480942236566989E-2</v>
      </c>
      <c r="AV109" s="34">
        <v>0.47809974967447033</v>
      </c>
      <c r="AW109" s="34">
        <v>1.768653658234598E-2</v>
      </c>
      <c r="AX109" s="34">
        <v>1.7328781776427604E-2</v>
      </c>
      <c r="AY109" s="34">
        <v>0.5247698048692655</v>
      </c>
      <c r="AZ109" s="34">
        <v>0.34430026121970059</v>
      </c>
      <c r="BA109" s="34">
        <v>4.9711508980294639E-2</v>
      </c>
      <c r="BB109" s="34">
        <v>0.60062781000260657</v>
      </c>
      <c r="BC109" s="34">
        <v>0.20981081707259364</v>
      </c>
      <c r="BD109" s="34">
        <v>0.70848523362212745</v>
      </c>
      <c r="BE109" s="34">
        <v>0.37640189536602975</v>
      </c>
      <c r="BF109" s="34">
        <v>0.1748210526307048</v>
      </c>
      <c r="BZ109" s="6" t="s">
        <v>136</v>
      </c>
      <c r="CP109" s="6">
        <v>4.97626168108809E-2</v>
      </c>
      <c r="CQ109" s="6">
        <v>0.68223652181336547</v>
      </c>
      <c r="CR109" s="6">
        <v>0.46388908342646573</v>
      </c>
      <c r="CS109" s="6">
        <v>0.22440479203862651</v>
      </c>
      <c r="CT109" s="6">
        <v>3.2229403717678906E-2</v>
      </c>
      <c r="CU109" s="6">
        <v>0.61810991526715497</v>
      </c>
      <c r="CV109" s="6">
        <v>0.22729292233611886</v>
      </c>
      <c r="CW109" s="6">
        <v>0.23639172977334511</v>
      </c>
      <c r="CX109" s="6">
        <v>0.22177220088963168</v>
      </c>
      <c r="CY109" s="6">
        <v>0.58605938895050258</v>
      </c>
      <c r="CZ109" s="6">
        <v>7.8592811939984131E-2</v>
      </c>
      <c r="DA109" s="6">
        <v>0.36147571950891688</v>
      </c>
      <c r="DB109" s="6">
        <v>0.4930003716168585</v>
      </c>
      <c r="DC109" s="6">
        <v>0.89810469253859537</v>
      </c>
      <c r="DD109" s="6">
        <v>1.474729845517686E-2</v>
      </c>
      <c r="DE109" s="6">
        <v>0.57726722849042744</v>
      </c>
      <c r="DF109" s="6">
        <v>0.169325885103774</v>
      </c>
      <c r="DG109" s="6">
        <v>3.2229403717678906E-2</v>
      </c>
      <c r="DH109" s="6">
        <v>0.23899876700761524</v>
      </c>
      <c r="DI109" s="6">
        <v>4.3603047499004788E-2</v>
      </c>
      <c r="DJ109" s="6">
        <v>0.55687143901553782</v>
      </c>
      <c r="DK109" s="6">
        <v>0.10223448651640865</v>
      </c>
      <c r="DL109" s="6">
        <v>0.33522700769731273</v>
      </c>
      <c r="DM109" s="6">
        <v>0.38187150898284017</v>
      </c>
      <c r="DN109" s="6">
        <v>8.1480942236566989E-2</v>
      </c>
      <c r="DO109" s="6">
        <v>0.47809974967447033</v>
      </c>
      <c r="DP109" s="6">
        <v>1.768653658234598E-2</v>
      </c>
      <c r="DQ109" s="6">
        <v>1.7328781776427604E-2</v>
      </c>
      <c r="DR109" s="6">
        <v>0.5247698048692655</v>
      </c>
      <c r="DS109" s="6">
        <v>0.34430026121970059</v>
      </c>
      <c r="DT109" s="6">
        <v>4.9711508980294639E-2</v>
      </c>
      <c r="DU109" s="6">
        <v>0.60062781000260657</v>
      </c>
      <c r="DV109" s="6">
        <v>0.20981081707259364</v>
      </c>
      <c r="DW109" s="6">
        <v>0.70848523362212745</v>
      </c>
      <c r="DX109" s="6">
        <v>0.37640189536602975</v>
      </c>
      <c r="DY109" s="6">
        <v>0.1748210526307048</v>
      </c>
    </row>
    <row r="110" spans="1:137" s="6" customFormat="1" x14ac:dyDescent="0.25">
      <c r="I110" s="39"/>
      <c r="J110" s="39"/>
      <c r="K110" s="39"/>
      <c r="L110" s="39"/>
      <c r="M110" s="39"/>
      <c r="N110" s="39"/>
      <c r="O110" s="39"/>
      <c r="P110" s="39"/>
      <c r="Q110" s="39"/>
      <c r="R110" s="39"/>
      <c r="S110" s="39"/>
      <c r="T110" s="39"/>
      <c r="U110" s="39"/>
      <c r="V110" s="39"/>
      <c r="W110" s="34"/>
      <c r="X110" s="34"/>
      <c r="Y110" s="34"/>
      <c r="Z110" s="34"/>
      <c r="AA110" s="34"/>
      <c r="AB110" s="34"/>
      <c r="AC110" s="34"/>
      <c r="AD110" s="34"/>
      <c r="AE110" s="34"/>
      <c r="AF110" s="34"/>
      <c r="AG110" s="34"/>
      <c r="AH110" s="34"/>
      <c r="AI110" s="34"/>
      <c r="AJ110" s="34"/>
      <c r="AK110" s="34"/>
      <c r="AL110" s="34"/>
      <c r="AM110" s="34"/>
      <c r="AN110" s="34"/>
      <c r="AO110" s="34"/>
      <c r="AP110" s="34"/>
      <c r="AQ110" s="34"/>
      <c r="AR110" s="34"/>
      <c r="AS110" s="34"/>
      <c r="AT110" s="34"/>
      <c r="AU110" s="34"/>
      <c r="AV110" s="34"/>
      <c r="AW110" s="34"/>
      <c r="AX110" s="34"/>
      <c r="AY110" s="34"/>
      <c r="AZ110" s="34"/>
      <c r="BA110" s="34"/>
      <c r="BB110" s="34"/>
      <c r="BC110" s="34"/>
      <c r="BD110" s="34"/>
      <c r="BE110" s="34"/>
      <c r="BF110" s="34"/>
    </row>
    <row r="111" spans="1:137" s="6" customFormat="1" x14ac:dyDescent="0.25">
      <c r="G111" s="6" t="s">
        <v>138</v>
      </c>
      <c r="BZ111" s="6" t="s">
        <v>138</v>
      </c>
    </row>
    <row r="112" spans="1:137" s="6" customFormat="1" ht="18.75" x14ac:dyDescent="0.35">
      <c r="A112" s="31" t="s">
        <v>188</v>
      </c>
      <c r="B112" s="31" t="s">
        <v>139</v>
      </c>
      <c r="C112" s="31" t="s">
        <v>188</v>
      </c>
      <c r="D112" s="6" t="s">
        <v>140</v>
      </c>
      <c r="G112" s="31" t="s">
        <v>188</v>
      </c>
      <c r="I112" s="40">
        <f>I105</f>
        <v>0.10526315789473684</v>
      </c>
      <c r="J112" s="40">
        <f t="shared" ref="J112:BG112" si="30">J105</f>
        <v>0.10526315789473684</v>
      </c>
      <c r="K112" s="40">
        <f t="shared" si="30"/>
        <v>0.10526315789473684</v>
      </c>
      <c r="L112" s="40">
        <f t="shared" si="30"/>
        <v>0.10526315789473684</v>
      </c>
      <c r="M112" s="40">
        <f t="shared" si="30"/>
        <v>0.10526315789473684</v>
      </c>
      <c r="N112" s="40">
        <f t="shared" si="30"/>
        <v>0.10526315789473684</v>
      </c>
      <c r="O112" s="40">
        <f t="shared" si="30"/>
        <v>0.10526315789473684</v>
      </c>
      <c r="P112" s="40">
        <f t="shared" si="30"/>
        <v>0.10526315789473684</v>
      </c>
      <c r="Q112" s="40">
        <f t="shared" si="30"/>
        <v>0.10526315789473684</v>
      </c>
      <c r="R112" s="40">
        <f t="shared" si="30"/>
        <v>0.10526315789473684</v>
      </c>
      <c r="S112" s="40">
        <f t="shared" si="30"/>
        <v>0.10526315789473684</v>
      </c>
      <c r="T112" s="40">
        <f t="shared" si="30"/>
        <v>0.10526315789473684</v>
      </c>
      <c r="U112" s="40">
        <f t="shared" si="30"/>
        <v>0.10526315789473684</v>
      </c>
      <c r="V112" s="40">
        <f t="shared" si="30"/>
        <v>0.10526315789473684</v>
      </c>
      <c r="W112" s="40">
        <f t="shared" si="30"/>
        <v>0.10526315789473684</v>
      </c>
      <c r="X112" s="40">
        <f t="shared" si="30"/>
        <v>0.10526315789473684</v>
      </c>
      <c r="Y112" s="40">
        <f t="shared" si="30"/>
        <v>0.10526315789473684</v>
      </c>
      <c r="Z112" s="40">
        <f t="shared" si="30"/>
        <v>0.10526315789473684</v>
      </c>
      <c r="AA112" s="40">
        <f t="shared" si="30"/>
        <v>0.10526315789473684</v>
      </c>
      <c r="AB112" s="40">
        <f t="shared" si="30"/>
        <v>0.10526315789473684</v>
      </c>
      <c r="AC112" s="40">
        <f t="shared" si="30"/>
        <v>0.10526315789473684</v>
      </c>
      <c r="AD112" s="40">
        <f t="shared" si="30"/>
        <v>0.10526315789473684</v>
      </c>
      <c r="AE112" s="40">
        <f t="shared" si="30"/>
        <v>0.10526315789473684</v>
      </c>
      <c r="AF112" s="40">
        <f t="shared" si="30"/>
        <v>0.10526315789473684</v>
      </c>
      <c r="AG112" s="40">
        <f t="shared" si="30"/>
        <v>0.10526315789473684</v>
      </c>
      <c r="AH112" s="40">
        <f t="shared" si="30"/>
        <v>0.10526315789473684</v>
      </c>
      <c r="AI112" s="40">
        <f t="shared" si="30"/>
        <v>0.10526315789473684</v>
      </c>
      <c r="AJ112" s="40">
        <f t="shared" si="30"/>
        <v>0.10526315789473684</v>
      </c>
      <c r="AK112" s="40">
        <f t="shared" si="30"/>
        <v>0.10526315789473684</v>
      </c>
      <c r="AL112" s="40">
        <f t="shared" si="30"/>
        <v>0.10526315789473684</v>
      </c>
      <c r="AM112" s="40">
        <f t="shared" si="30"/>
        <v>0.10526315789473684</v>
      </c>
      <c r="AN112" s="40">
        <f t="shared" si="30"/>
        <v>0.10526315789473684</v>
      </c>
      <c r="AO112" s="40">
        <f t="shared" si="30"/>
        <v>0.10526315789473684</v>
      </c>
      <c r="AP112" s="40">
        <f t="shared" si="30"/>
        <v>0.10526315789473684</v>
      </c>
      <c r="AQ112" s="40">
        <f t="shared" si="30"/>
        <v>0.10526315789473684</v>
      </c>
      <c r="AR112" s="40">
        <f t="shared" si="30"/>
        <v>0.10526315789473684</v>
      </c>
      <c r="AS112" s="40">
        <f t="shared" si="30"/>
        <v>0.10526315789473684</v>
      </c>
      <c r="AT112" s="40">
        <f t="shared" si="30"/>
        <v>0.10526315789473684</v>
      </c>
      <c r="AU112" s="40">
        <f t="shared" si="30"/>
        <v>0.10526315789473684</v>
      </c>
      <c r="AV112" s="40">
        <f t="shared" si="30"/>
        <v>0.10526315789473684</v>
      </c>
      <c r="AW112" s="40">
        <f t="shared" si="30"/>
        <v>0.10526315789473684</v>
      </c>
      <c r="AX112" s="40">
        <f t="shared" si="30"/>
        <v>0.10526315789473684</v>
      </c>
      <c r="AY112" s="40">
        <f t="shared" si="30"/>
        <v>0.10526315789473684</v>
      </c>
      <c r="AZ112" s="40">
        <f t="shared" si="30"/>
        <v>0.10526315789473684</v>
      </c>
      <c r="BA112" s="40">
        <f t="shared" si="30"/>
        <v>0.10526315789473684</v>
      </c>
      <c r="BB112" s="40">
        <f t="shared" si="30"/>
        <v>0.10526315789473684</v>
      </c>
      <c r="BC112" s="40">
        <f t="shared" si="30"/>
        <v>0.10526315789473684</v>
      </c>
      <c r="BD112" s="40">
        <f t="shared" si="30"/>
        <v>0.10526315789473684</v>
      </c>
      <c r="BE112" s="40">
        <f t="shared" si="30"/>
        <v>0.10526315789473684</v>
      </c>
      <c r="BF112" s="40">
        <f t="shared" si="30"/>
        <v>0.10526315789473684</v>
      </c>
      <c r="BG112" s="40">
        <f t="shared" si="30"/>
        <v>0.10526315789473684</v>
      </c>
      <c r="BU112" s="6" t="s">
        <v>139</v>
      </c>
      <c r="BZ112" s="6" t="s">
        <v>141</v>
      </c>
      <c r="CB112" s="6">
        <v>0.10526315789473684</v>
      </c>
      <c r="CC112" s="6">
        <v>0.10526315789473684</v>
      </c>
      <c r="CD112" s="6">
        <v>0.10526315789473684</v>
      </c>
      <c r="CE112" s="6">
        <v>0.10526315789473684</v>
      </c>
      <c r="CF112" s="6">
        <v>0.10526315789473684</v>
      </c>
      <c r="CG112" s="6">
        <v>0.10526315789473684</v>
      </c>
      <c r="CH112" s="6">
        <v>0.10526315789473684</v>
      </c>
      <c r="CI112" s="6">
        <v>0.10526315789473684</v>
      </c>
      <c r="CJ112" s="6">
        <v>0.10526315789473684</v>
      </c>
      <c r="CK112" s="6">
        <v>0.10526315789473684</v>
      </c>
      <c r="CL112" s="6">
        <v>0.10526315789473684</v>
      </c>
      <c r="CM112" s="6">
        <v>0.10526315789473684</v>
      </c>
      <c r="CN112" s="6">
        <v>0.10526315789473684</v>
      </c>
      <c r="CO112" s="6">
        <v>0.10526315789473684</v>
      </c>
      <c r="CP112" s="6">
        <v>0.10526315789473684</v>
      </c>
      <c r="CQ112" s="6">
        <v>0.10526315789473684</v>
      </c>
      <c r="CR112" s="6">
        <v>0.10526315789473684</v>
      </c>
      <c r="CS112" s="6">
        <v>0.10526315789473684</v>
      </c>
      <c r="CT112" s="6">
        <v>0.10526315789473684</v>
      </c>
      <c r="CU112" s="6">
        <v>0.10526315789473684</v>
      </c>
      <c r="CV112" s="6">
        <v>0.10526315789473684</v>
      </c>
      <c r="CW112" s="6">
        <v>0.10526315789473684</v>
      </c>
      <c r="CX112" s="6">
        <v>0.10526315789473684</v>
      </c>
      <c r="CY112" s="6">
        <v>0.10526315789473684</v>
      </c>
      <c r="CZ112" s="6">
        <v>0.10526315789473684</v>
      </c>
      <c r="DA112" s="6">
        <v>0.10526315789473684</v>
      </c>
      <c r="DB112" s="6">
        <v>0.10526315789473684</v>
      </c>
      <c r="DC112" s="6">
        <v>0.10526315789473684</v>
      </c>
      <c r="DD112" s="6">
        <v>0.10526315789473684</v>
      </c>
      <c r="DE112" s="6">
        <v>0.10526315789473684</v>
      </c>
      <c r="DF112" s="6">
        <v>0.10526315789473684</v>
      </c>
      <c r="DG112" s="6">
        <v>0.10526315789473684</v>
      </c>
      <c r="DH112" s="6">
        <v>0.10526315789473684</v>
      </c>
      <c r="DI112" s="6">
        <v>0.10526315789473684</v>
      </c>
      <c r="DJ112" s="6">
        <v>0.10526315789473684</v>
      </c>
      <c r="DK112" s="6">
        <v>0.10526315789473684</v>
      </c>
      <c r="DL112" s="6">
        <v>0.10526315789473684</v>
      </c>
      <c r="DM112" s="6">
        <v>0.10526315789473684</v>
      </c>
      <c r="DN112" s="6">
        <v>0.10526315789473684</v>
      </c>
      <c r="DO112" s="6">
        <v>0.10526315789473684</v>
      </c>
      <c r="DP112" s="6">
        <v>0.10526315789473684</v>
      </c>
      <c r="DQ112" s="6">
        <v>0.10526315789473684</v>
      </c>
      <c r="DR112" s="6">
        <v>0.10526315789473684</v>
      </c>
      <c r="DS112" s="6">
        <v>0.10526315789473684</v>
      </c>
      <c r="DT112" s="6">
        <v>0.10526315789473684</v>
      </c>
      <c r="DU112" s="6">
        <v>0.10526315789473684</v>
      </c>
      <c r="DV112" s="6">
        <v>0.10526315789473684</v>
      </c>
      <c r="DW112" s="6">
        <v>0.10526315789473684</v>
      </c>
      <c r="DX112" s="6">
        <v>0.10526315789473684</v>
      </c>
      <c r="DY112" s="6">
        <v>0.10526315789473684</v>
      </c>
      <c r="DZ112" s="6">
        <v>0.10526315789473684</v>
      </c>
    </row>
    <row r="113" spans="1:130" s="6" customFormat="1" ht="18.75" x14ac:dyDescent="0.35">
      <c r="A113" s="31" t="s">
        <v>189</v>
      </c>
      <c r="B113" s="35">
        <v>1.0060404830608851</v>
      </c>
      <c r="C113" s="31" t="s">
        <v>189</v>
      </c>
      <c r="D113" s="6">
        <f>1/B113</f>
        <v>0.99399578529632637</v>
      </c>
      <c r="G113" s="31" t="s">
        <v>189</v>
      </c>
      <c r="I113" s="40">
        <f>I$112/$B113</f>
        <v>0.10463113529435014</v>
      </c>
      <c r="J113" s="40">
        <f t="shared" ref="J113:Y116" si="31">J$112/$B113</f>
        <v>0.10463113529435014</v>
      </c>
      <c r="K113" s="40">
        <f t="shared" si="31"/>
        <v>0.10463113529435014</v>
      </c>
      <c r="L113" s="40">
        <f t="shared" si="31"/>
        <v>0.10463113529435014</v>
      </c>
      <c r="M113" s="40">
        <f t="shared" si="31"/>
        <v>0.10463113529435014</v>
      </c>
      <c r="N113" s="40">
        <f t="shared" si="31"/>
        <v>0.10463113529435014</v>
      </c>
      <c r="O113" s="40">
        <f t="shared" si="31"/>
        <v>0.10463113529435014</v>
      </c>
      <c r="P113" s="40">
        <f t="shared" si="31"/>
        <v>0.10463113529435014</v>
      </c>
      <c r="Q113" s="40">
        <f t="shared" si="31"/>
        <v>0.10463113529435014</v>
      </c>
      <c r="R113" s="40">
        <f t="shared" si="31"/>
        <v>0.10463113529435014</v>
      </c>
      <c r="S113" s="40">
        <f t="shared" si="31"/>
        <v>0.10463113529435014</v>
      </c>
      <c r="T113" s="40">
        <f t="shared" si="31"/>
        <v>0.10463113529435014</v>
      </c>
      <c r="U113" s="40">
        <f t="shared" si="31"/>
        <v>0.10463113529435014</v>
      </c>
      <c r="V113" s="40">
        <f t="shared" si="31"/>
        <v>0.10463113529435014</v>
      </c>
      <c r="W113" s="40">
        <f t="shared" si="31"/>
        <v>0.10463113529435014</v>
      </c>
      <c r="X113" s="40">
        <f t="shared" si="31"/>
        <v>0.10463113529435014</v>
      </c>
      <c r="Y113" s="40">
        <f t="shared" si="31"/>
        <v>0.10463113529435014</v>
      </c>
      <c r="Z113" s="40">
        <f t="shared" ref="Z113:AO116" si="32">Z$112/$B113</f>
        <v>0.10463113529435014</v>
      </c>
      <c r="AA113" s="40">
        <f t="shared" si="32"/>
        <v>0.10463113529435014</v>
      </c>
      <c r="AB113" s="40">
        <f t="shared" si="32"/>
        <v>0.10463113529435014</v>
      </c>
      <c r="AC113" s="40">
        <f t="shared" si="32"/>
        <v>0.10463113529435014</v>
      </c>
      <c r="AD113" s="40">
        <f t="shared" si="32"/>
        <v>0.10463113529435014</v>
      </c>
      <c r="AE113" s="40">
        <f t="shared" si="32"/>
        <v>0.10463113529435014</v>
      </c>
      <c r="AF113" s="40">
        <f t="shared" si="32"/>
        <v>0.10463113529435014</v>
      </c>
      <c r="AG113" s="40">
        <f t="shared" si="32"/>
        <v>0.10463113529435014</v>
      </c>
      <c r="AH113" s="40">
        <f t="shared" si="32"/>
        <v>0.10463113529435014</v>
      </c>
      <c r="AI113" s="40">
        <f t="shared" si="32"/>
        <v>0.10463113529435014</v>
      </c>
      <c r="AJ113" s="40">
        <f t="shared" si="32"/>
        <v>0.10463113529435014</v>
      </c>
      <c r="AK113" s="40">
        <f t="shared" si="32"/>
        <v>0.10463113529435014</v>
      </c>
      <c r="AL113" s="40">
        <f t="shared" si="32"/>
        <v>0.10463113529435014</v>
      </c>
      <c r="AM113" s="40">
        <f t="shared" si="32"/>
        <v>0.10463113529435014</v>
      </c>
      <c r="AN113" s="40">
        <f t="shared" si="32"/>
        <v>0.10463113529435014</v>
      </c>
      <c r="AO113" s="40">
        <f t="shared" si="32"/>
        <v>0.10463113529435014</v>
      </c>
      <c r="AP113" s="40">
        <f t="shared" ref="AP113:BE116" si="33">AP$112/$B113</f>
        <v>0.10463113529435014</v>
      </c>
      <c r="AQ113" s="40">
        <f t="shared" si="33"/>
        <v>0.10463113529435014</v>
      </c>
      <c r="AR113" s="40">
        <f t="shared" si="33"/>
        <v>0.10463113529435014</v>
      </c>
      <c r="AS113" s="40">
        <f t="shared" si="33"/>
        <v>0.10463113529435014</v>
      </c>
      <c r="AT113" s="40">
        <f t="shared" si="33"/>
        <v>0.10463113529435014</v>
      </c>
      <c r="AU113" s="40">
        <f t="shared" si="33"/>
        <v>0.10463113529435014</v>
      </c>
      <c r="AV113" s="40">
        <f t="shared" si="33"/>
        <v>0.10463113529435014</v>
      </c>
      <c r="AW113" s="40">
        <f t="shared" si="33"/>
        <v>0.10463113529435014</v>
      </c>
      <c r="AX113" s="40">
        <f t="shared" si="33"/>
        <v>0.10463113529435014</v>
      </c>
      <c r="AY113" s="40">
        <f t="shared" si="33"/>
        <v>0.10463113529435014</v>
      </c>
      <c r="AZ113" s="40">
        <f t="shared" si="33"/>
        <v>0.10463113529435014</v>
      </c>
      <c r="BA113" s="40">
        <f t="shared" si="33"/>
        <v>0.10463113529435014</v>
      </c>
      <c r="BB113" s="40">
        <f t="shared" si="33"/>
        <v>0.10463113529435014</v>
      </c>
      <c r="BC113" s="40">
        <f t="shared" si="33"/>
        <v>0.10463113529435014</v>
      </c>
      <c r="BD113" s="40">
        <f t="shared" si="33"/>
        <v>0.10463113529435014</v>
      </c>
      <c r="BE113" s="40">
        <f t="shared" si="33"/>
        <v>0.10463113529435014</v>
      </c>
      <c r="BF113" s="40">
        <f t="shared" ref="BE113:BI116" si="34">BF$112/$B113</f>
        <v>0.10463113529435014</v>
      </c>
      <c r="BG113" s="40">
        <f t="shared" si="34"/>
        <v>0.10463113529435014</v>
      </c>
      <c r="BU113" s="6">
        <v>1.0060404830608851</v>
      </c>
      <c r="BZ113" s="6" t="s">
        <v>142</v>
      </c>
      <c r="CB113" s="6">
        <v>0.10463113529435014</v>
      </c>
      <c r="CC113" s="6">
        <v>0.10463113529435014</v>
      </c>
      <c r="CD113" s="6">
        <v>0.10463113529435014</v>
      </c>
      <c r="CE113" s="6">
        <v>0.10463113529435014</v>
      </c>
      <c r="CF113" s="6">
        <v>0.10463113529435014</v>
      </c>
      <c r="CG113" s="6">
        <v>0.10463113529435014</v>
      </c>
      <c r="CH113" s="6">
        <v>0.10463113529435014</v>
      </c>
      <c r="CI113" s="6">
        <v>0.10463113529435014</v>
      </c>
      <c r="CJ113" s="6">
        <v>0.10463113529435014</v>
      </c>
      <c r="CK113" s="6">
        <v>0.10463113529435014</v>
      </c>
      <c r="CL113" s="6">
        <v>0.10463113529435014</v>
      </c>
      <c r="CM113" s="6">
        <v>0.10463113529435014</v>
      </c>
      <c r="CN113" s="6">
        <v>0.10463113529435014</v>
      </c>
      <c r="CO113" s="6">
        <v>0.10463113529435014</v>
      </c>
      <c r="CP113" s="6">
        <v>0.10463113529435014</v>
      </c>
      <c r="CQ113" s="6">
        <v>0.10463113529435014</v>
      </c>
      <c r="CR113" s="6">
        <v>0.10463113529435014</v>
      </c>
      <c r="CS113" s="6">
        <v>0.10463113529435014</v>
      </c>
      <c r="CT113" s="6">
        <v>0.10463113529435014</v>
      </c>
      <c r="CU113" s="6">
        <v>0.10463113529435014</v>
      </c>
      <c r="CV113" s="6">
        <v>0.10463113529435014</v>
      </c>
      <c r="CW113" s="6">
        <v>0.10463113529435014</v>
      </c>
      <c r="CX113" s="6">
        <v>0.10463113529435014</v>
      </c>
      <c r="CY113" s="6">
        <v>0.10463113529435014</v>
      </c>
      <c r="CZ113" s="6">
        <v>0.10463113529435014</v>
      </c>
      <c r="DA113" s="6">
        <v>0.10463113529435014</v>
      </c>
      <c r="DB113" s="6">
        <v>0.10463113529435014</v>
      </c>
      <c r="DC113" s="6">
        <v>0.10463113529435014</v>
      </c>
      <c r="DD113" s="6">
        <v>0.10463113529435014</v>
      </c>
      <c r="DE113" s="6">
        <v>0.10463113529435014</v>
      </c>
      <c r="DF113" s="6">
        <v>0.10463113529435014</v>
      </c>
      <c r="DG113" s="6">
        <v>0.10463113529435014</v>
      </c>
      <c r="DH113" s="6">
        <v>0.10463113529435014</v>
      </c>
      <c r="DI113" s="6">
        <v>0.10463113529435014</v>
      </c>
      <c r="DJ113" s="6">
        <v>0.10463113529435014</v>
      </c>
      <c r="DK113" s="6">
        <v>0.10463113529435014</v>
      </c>
      <c r="DL113" s="6">
        <v>0.10463113529435014</v>
      </c>
      <c r="DM113" s="6">
        <v>0.10463113529435014</v>
      </c>
      <c r="DN113" s="6">
        <v>0.10463113529435014</v>
      </c>
      <c r="DO113" s="6">
        <v>0.10463113529435014</v>
      </c>
      <c r="DP113" s="6">
        <v>0.10463113529435014</v>
      </c>
      <c r="DQ113" s="6">
        <v>0.10463113529435014</v>
      </c>
      <c r="DR113" s="6">
        <v>0.10463113529435014</v>
      </c>
      <c r="DS113" s="6">
        <v>0.10463113529435014</v>
      </c>
      <c r="DT113" s="6">
        <v>0.10463113529435014</v>
      </c>
      <c r="DU113" s="6">
        <v>0.10463113529435014</v>
      </c>
      <c r="DV113" s="6">
        <v>0.10463113529435014</v>
      </c>
      <c r="DW113" s="6">
        <v>0.10463113529435014</v>
      </c>
      <c r="DX113" s="6">
        <v>0.10463113529435014</v>
      </c>
      <c r="DY113" s="6">
        <v>0.10463113529435014</v>
      </c>
      <c r="DZ113" s="6">
        <v>0.10463113529435014</v>
      </c>
    </row>
    <row r="114" spans="1:130" s="6" customFormat="1" ht="18.75" x14ac:dyDescent="0.35">
      <c r="A114" s="31" t="s">
        <v>190</v>
      </c>
      <c r="B114" s="35">
        <v>1.3213008268594713</v>
      </c>
      <c r="C114" s="31" t="s">
        <v>190</v>
      </c>
      <c r="D114" s="6">
        <f t="shared" ref="D114:D116" si="35">1/B114</f>
        <v>0.75682992069023836</v>
      </c>
      <c r="G114" s="31" t="s">
        <v>190</v>
      </c>
      <c r="I114" s="40">
        <f t="shared" ref="I114:X117" si="36">I$112/$B114</f>
        <v>7.9666307441077722E-2</v>
      </c>
      <c r="J114" s="40">
        <f t="shared" si="36"/>
        <v>7.9666307441077722E-2</v>
      </c>
      <c r="K114" s="40">
        <f t="shared" si="36"/>
        <v>7.9666307441077722E-2</v>
      </c>
      <c r="L114" s="40">
        <f t="shared" si="36"/>
        <v>7.9666307441077722E-2</v>
      </c>
      <c r="M114" s="40">
        <f t="shared" si="36"/>
        <v>7.9666307441077722E-2</v>
      </c>
      <c r="N114" s="40">
        <f t="shared" si="36"/>
        <v>7.9666307441077722E-2</v>
      </c>
      <c r="O114" s="40">
        <f t="shared" si="36"/>
        <v>7.9666307441077722E-2</v>
      </c>
      <c r="P114" s="40">
        <f t="shared" si="36"/>
        <v>7.9666307441077722E-2</v>
      </c>
      <c r="Q114" s="40">
        <f t="shared" si="36"/>
        <v>7.9666307441077722E-2</v>
      </c>
      <c r="R114" s="40">
        <f t="shared" si="36"/>
        <v>7.9666307441077722E-2</v>
      </c>
      <c r="S114" s="40">
        <f t="shared" si="36"/>
        <v>7.9666307441077722E-2</v>
      </c>
      <c r="T114" s="40">
        <f t="shared" si="36"/>
        <v>7.9666307441077722E-2</v>
      </c>
      <c r="U114" s="40">
        <f t="shared" si="36"/>
        <v>7.9666307441077722E-2</v>
      </c>
      <c r="V114" s="40">
        <f t="shared" si="36"/>
        <v>7.9666307441077722E-2</v>
      </c>
      <c r="W114" s="40">
        <f t="shared" si="36"/>
        <v>7.9666307441077722E-2</v>
      </c>
      <c r="X114" s="40">
        <f t="shared" si="36"/>
        <v>7.9666307441077722E-2</v>
      </c>
      <c r="Y114" s="40">
        <f t="shared" si="31"/>
        <v>7.9666307441077722E-2</v>
      </c>
      <c r="Z114" s="40">
        <f t="shared" si="32"/>
        <v>7.9666307441077722E-2</v>
      </c>
      <c r="AA114" s="40">
        <f t="shared" si="32"/>
        <v>7.9666307441077722E-2</v>
      </c>
      <c r="AB114" s="40">
        <f t="shared" si="32"/>
        <v>7.9666307441077722E-2</v>
      </c>
      <c r="AC114" s="40">
        <f t="shared" si="32"/>
        <v>7.9666307441077722E-2</v>
      </c>
      <c r="AD114" s="40">
        <f t="shared" si="32"/>
        <v>7.9666307441077722E-2</v>
      </c>
      <c r="AE114" s="40">
        <f t="shared" si="32"/>
        <v>7.9666307441077722E-2</v>
      </c>
      <c r="AF114" s="40">
        <f t="shared" si="32"/>
        <v>7.9666307441077722E-2</v>
      </c>
      <c r="AG114" s="40">
        <f t="shared" si="32"/>
        <v>7.9666307441077722E-2</v>
      </c>
      <c r="AH114" s="40">
        <f t="shared" si="32"/>
        <v>7.9666307441077722E-2</v>
      </c>
      <c r="AI114" s="40">
        <f t="shared" si="32"/>
        <v>7.9666307441077722E-2</v>
      </c>
      <c r="AJ114" s="40">
        <f t="shared" si="32"/>
        <v>7.9666307441077722E-2</v>
      </c>
      <c r="AK114" s="40">
        <f t="shared" si="32"/>
        <v>7.9666307441077722E-2</v>
      </c>
      <c r="AL114" s="40">
        <f t="shared" si="32"/>
        <v>7.9666307441077722E-2</v>
      </c>
      <c r="AM114" s="40">
        <f t="shared" si="32"/>
        <v>7.9666307441077722E-2</v>
      </c>
      <c r="AN114" s="40">
        <f t="shared" si="32"/>
        <v>7.9666307441077722E-2</v>
      </c>
      <c r="AO114" s="40">
        <f t="shared" si="32"/>
        <v>7.9666307441077722E-2</v>
      </c>
      <c r="AP114" s="40">
        <f t="shared" si="33"/>
        <v>7.9666307441077722E-2</v>
      </c>
      <c r="AQ114" s="40">
        <f t="shared" si="33"/>
        <v>7.9666307441077722E-2</v>
      </c>
      <c r="AR114" s="40">
        <f t="shared" si="33"/>
        <v>7.9666307441077722E-2</v>
      </c>
      <c r="AS114" s="40">
        <f t="shared" si="33"/>
        <v>7.9666307441077722E-2</v>
      </c>
      <c r="AT114" s="40">
        <f t="shared" si="33"/>
        <v>7.9666307441077722E-2</v>
      </c>
      <c r="AU114" s="40">
        <f t="shared" si="33"/>
        <v>7.9666307441077722E-2</v>
      </c>
      <c r="AV114" s="40">
        <f t="shared" si="33"/>
        <v>7.9666307441077722E-2</v>
      </c>
      <c r="AW114" s="40">
        <f t="shared" si="33"/>
        <v>7.9666307441077722E-2</v>
      </c>
      <c r="AX114" s="40">
        <f t="shared" si="33"/>
        <v>7.9666307441077722E-2</v>
      </c>
      <c r="AY114" s="40">
        <f t="shared" si="33"/>
        <v>7.9666307441077722E-2</v>
      </c>
      <c r="AZ114" s="40">
        <f t="shared" si="33"/>
        <v>7.9666307441077722E-2</v>
      </c>
      <c r="BA114" s="40">
        <f t="shared" si="33"/>
        <v>7.9666307441077722E-2</v>
      </c>
      <c r="BB114" s="40">
        <f t="shared" si="33"/>
        <v>7.9666307441077722E-2</v>
      </c>
      <c r="BC114" s="40">
        <f t="shared" si="33"/>
        <v>7.9666307441077722E-2</v>
      </c>
      <c r="BD114" s="40">
        <f t="shared" si="33"/>
        <v>7.9666307441077722E-2</v>
      </c>
      <c r="BE114" s="40">
        <f t="shared" si="34"/>
        <v>7.9666307441077722E-2</v>
      </c>
      <c r="BF114" s="40">
        <f t="shared" si="34"/>
        <v>7.9666307441077722E-2</v>
      </c>
      <c r="BG114" s="40">
        <f t="shared" si="34"/>
        <v>7.9666307441077722E-2</v>
      </c>
      <c r="BU114" s="6">
        <v>1.3213008268594713</v>
      </c>
      <c r="BZ114" s="6" t="s">
        <v>143</v>
      </c>
      <c r="CB114" s="6">
        <v>7.9666307441077722E-2</v>
      </c>
      <c r="CC114" s="6">
        <v>7.9666307441077722E-2</v>
      </c>
      <c r="CD114" s="6">
        <v>7.9666307441077722E-2</v>
      </c>
      <c r="CE114" s="6">
        <v>7.9666307441077722E-2</v>
      </c>
      <c r="CF114" s="6">
        <v>7.9666307441077722E-2</v>
      </c>
      <c r="CG114" s="6">
        <v>7.9666307441077722E-2</v>
      </c>
      <c r="CH114" s="6">
        <v>7.9666307441077722E-2</v>
      </c>
      <c r="CI114" s="6">
        <v>7.9666307441077722E-2</v>
      </c>
      <c r="CJ114" s="6">
        <v>7.9666307441077722E-2</v>
      </c>
      <c r="CK114" s="6">
        <v>7.9666307441077722E-2</v>
      </c>
      <c r="CL114" s="6">
        <v>7.9666307441077722E-2</v>
      </c>
      <c r="CM114" s="6">
        <v>7.9666307441077722E-2</v>
      </c>
      <c r="CN114" s="6">
        <v>7.9666307441077722E-2</v>
      </c>
      <c r="CO114" s="6">
        <v>7.9666307441077722E-2</v>
      </c>
      <c r="CP114" s="6">
        <v>7.9666307441077722E-2</v>
      </c>
      <c r="CQ114" s="6">
        <v>7.9666307441077722E-2</v>
      </c>
      <c r="CR114" s="6">
        <v>7.9666307441077722E-2</v>
      </c>
      <c r="CS114" s="6">
        <v>7.9666307441077722E-2</v>
      </c>
      <c r="CT114" s="6">
        <v>7.9666307441077722E-2</v>
      </c>
      <c r="CU114" s="6">
        <v>7.9666307441077722E-2</v>
      </c>
      <c r="CV114" s="6">
        <v>7.9666307441077722E-2</v>
      </c>
      <c r="CW114" s="6">
        <v>7.9666307441077722E-2</v>
      </c>
      <c r="CX114" s="6">
        <v>7.9666307441077722E-2</v>
      </c>
      <c r="CY114" s="6">
        <v>7.9666307441077722E-2</v>
      </c>
      <c r="CZ114" s="6">
        <v>7.9666307441077722E-2</v>
      </c>
      <c r="DA114" s="6">
        <v>7.9666307441077722E-2</v>
      </c>
      <c r="DB114" s="6">
        <v>7.9666307441077722E-2</v>
      </c>
      <c r="DC114" s="6">
        <v>7.9666307441077722E-2</v>
      </c>
      <c r="DD114" s="6">
        <v>7.9666307441077722E-2</v>
      </c>
      <c r="DE114" s="6">
        <v>7.9666307441077722E-2</v>
      </c>
      <c r="DF114" s="6">
        <v>7.9666307441077722E-2</v>
      </c>
      <c r="DG114" s="6">
        <v>7.9666307441077722E-2</v>
      </c>
      <c r="DH114" s="6">
        <v>7.9666307441077722E-2</v>
      </c>
      <c r="DI114" s="6">
        <v>7.9666307441077722E-2</v>
      </c>
      <c r="DJ114" s="6">
        <v>7.9666307441077722E-2</v>
      </c>
      <c r="DK114" s="6">
        <v>7.9666307441077722E-2</v>
      </c>
      <c r="DL114" s="6">
        <v>7.9666307441077722E-2</v>
      </c>
      <c r="DM114" s="6">
        <v>7.9666307441077722E-2</v>
      </c>
      <c r="DN114" s="6">
        <v>7.9666307441077722E-2</v>
      </c>
      <c r="DO114" s="6">
        <v>7.9666307441077722E-2</v>
      </c>
      <c r="DP114" s="6">
        <v>7.9666307441077722E-2</v>
      </c>
      <c r="DQ114" s="6">
        <v>7.9666307441077722E-2</v>
      </c>
      <c r="DR114" s="6">
        <v>7.9666307441077722E-2</v>
      </c>
      <c r="DS114" s="6">
        <v>7.9666307441077722E-2</v>
      </c>
      <c r="DT114" s="6">
        <v>7.9666307441077722E-2</v>
      </c>
      <c r="DU114" s="6">
        <v>7.9666307441077722E-2</v>
      </c>
      <c r="DV114" s="6">
        <v>7.9666307441077722E-2</v>
      </c>
      <c r="DW114" s="6">
        <v>7.9666307441077722E-2</v>
      </c>
      <c r="DX114" s="6">
        <v>7.9666307441077722E-2</v>
      </c>
      <c r="DY114" s="6">
        <v>7.9666307441077722E-2</v>
      </c>
      <c r="DZ114" s="6">
        <v>7.9666307441077722E-2</v>
      </c>
    </row>
    <row r="115" spans="1:130" s="6" customFormat="1" ht="18.75" x14ac:dyDescent="0.35">
      <c r="A115" s="31" t="s">
        <v>191</v>
      </c>
      <c r="B115" s="35">
        <v>1.3134632492232383</v>
      </c>
      <c r="C115" s="31" t="s">
        <v>191</v>
      </c>
      <c r="D115" s="6">
        <f t="shared" si="35"/>
        <v>0.76134600689542276</v>
      </c>
      <c r="G115" s="31" t="s">
        <v>191</v>
      </c>
      <c r="I115" s="40">
        <f t="shared" si="36"/>
        <v>8.0141684936360286E-2</v>
      </c>
      <c r="J115" s="40">
        <f t="shared" si="36"/>
        <v>8.0141684936360286E-2</v>
      </c>
      <c r="K115" s="40">
        <f t="shared" si="36"/>
        <v>8.0141684936360286E-2</v>
      </c>
      <c r="L115" s="40">
        <f t="shared" si="36"/>
        <v>8.0141684936360286E-2</v>
      </c>
      <c r="M115" s="40">
        <f t="shared" si="36"/>
        <v>8.0141684936360286E-2</v>
      </c>
      <c r="N115" s="40">
        <f t="shared" si="36"/>
        <v>8.0141684936360286E-2</v>
      </c>
      <c r="O115" s="40">
        <f t="shared" si="36"/>
        <v>8.0141684936360286E-2</v>
      </c>
      <c r="P115" s="40">
        <f t="shared" si="36"/>
        <v>8.0141684936360286E-2</v>
      </c>
      <c r="Q115" s="40">
        <f t="shared" si="36"/>
        <v>8.0141684936360286E-2</v>
      </c>
      <c r="R115" s="40">
        <f t="shared" si="36"/>
        <v>8.0141684936360286E-2</v>
      </c>
      <c r="S115" s="40">
        <f t="shared" si="36"/>
        <v>8.0141684936360286E-2</v>
      </c>
      <c r="T115" s="40">
        <f t="shared" si="36"/>
        <v>8.0141684936360286E-2</v>
      </c>
      <c r="U115" s="40">
        <f t="shared" si="36"/>
        <v>8.0141684936360286E-2</v>
      </c>
      <c r="V115" s="40">
        <f t="shared" si="36"/>
        <v>8.0141684936360286E-2</v>
      </c>
      <c r="W115" s="40">
        <f t="shared" si="36"/>
        <v>8.0141684936360286E-2</v>
      </c>
      <c r="X115" s="40">
        <f t="shared" si="36"/>
        <v>8.0141684936360286E-2</v>
      </c>
      <c r="Y115" s="40">
        <f t="shared" si="31"/>
        <v>8.0141684936360286E-2</v>
      </c>
      <c r="Z115" s="40">
        <f t="shared" si="32"/>
        <v>8.0141684936360286E-2</v>
      </c>
      <c r="AA115" s="40">
        <f t="shared" si="32"/>
        <v>8.0141684936360286E-2</v>
      </c>
      <c r="AB115" s="40">
        <f t="shared" si="32"/>
        <v>8.0141684936360286E-2</v>
      </c>
      <c r="AC115" s="40">
        <f t="shared" si="32"/>
        <v>8.0141684936360286E-2</v>
      </c>
      <c r="AD115" s="40">
        <f t="shared" si="32"/>
        <v>8.0141684936360286E-2</v>
      </c>
      <c r="AE115" s="40">
        <f t="shared" si="32"/>
        <v>8.0141684936360286E-2</v>
      </c>
      <c r="AF115" s="40">
        <f t="shared" si="32"/>
        <v>8.0141684936360286E-2</v>
      </c>
      <c r="AG115" s="40">
        <f t="shared" si="32"/>
        <v>8.0141684936360286E-2</v>
      </c>
      <c r="AH115" s="40">
        <f t="shared" si="32"/>
        <v>8.0141684936360286E-2</v>
      </c>
      <c r="AI115" s="40">
        <f t="shared" si="32"/>
        <v>8.0141684936360286E-2</v>
      </c>
      <c r="AJ115" s="40">
        <f t="shared" si="32"/>
        <v>8.0141684936360286E-2</v>
      </c>
      <c r="AK115" s="40">
        <f t="shared" si="32"/>
        <v>8.0141684936360286E-2</v>
      </c>
      <c r="AL115" s="40">
        <f t="shared" si="32"/>
        <v>8.0141684936360286E-2</v>
      </c>
      <c r="AM115" s="40">
        <f t="shared" si="32"/>
        <v>8.0141684936360286E-2</v>
      </c>
      <c r="AN115" s="40">
        <f t="shared" si="32"/>
        <v>8.0141684936360286E-2</v>
      </c>
      <c r="AO115" s="40">
        <f t="shared" si="32"/>
        <v>8.0141684936360286E-2</v>
      </c>
      <c r="AP115" s="40">
        <f t="shared" si="33"/>
        <v>8.0141684936360286E-2</v>
      </c>
      <c r="AQ115" s="40">
        <f t="shared" si="33"/>
        <v>8.0141684936360286E-2</v>
      </c>
      <c r="AR115" s="40">
        <f t="shared" si="33"/>
        <v>8.0141684936360286E-2</v>
      </c>
      <c r="AS115" s="40">
        <f t="shared" si="33"/>
        <v>8.0141684936360286E-2</v>
      </c>
      <c r="AT115" s="40">
        <f t="shared" si="33"/>
        <v>8.0141684936360286E-2</v>
      </c>
      <c r="AU115" s="40">
        <f t="shared" si="33"/>
        <v>8.0141684936360286E-2</v>
      </c>
      <c r="AV115" s="40">
        <f t="shared" si="33"/>
        <v>8.0141684936360286E-2</v>
      </c>
      <c r="AW115" s="40">
        <f t="shared" si="33"/>
        <v>8.0141684936360286E-2</v>
      </c>
      <c r="AX115" s="40">
        <f t="shared" si="33"/>
        <v>8.0141684936360286E-2</v>
      </c>
      <c r="AY115" s="40">
        <f t="shared" si="33"/>
        <v>8.0141684936360286E-2</v>
      </c>
      <c r="AZ115" s="40">
        <f t="shared" si="33"/>
        <v>8.0141684936360286E-2</v>
      </c>
      <c r="BA115" s="40">
        <f t="shared" si="33"/>
        <v>8.0141684936360286E-2</v>
      </c>
      <c r="BB115" s="40">
        <f t="shared" si="33"/>
        <v>8.0141684936360286E-2</v>
      </c>
      <c r="BC115" s="40">
        <f t="shared" si="33"/>
        <v>8.0141684936360286E-2</v>
      </c>
      <c r="BD115" s="40">
        <f t="shared" si="33"/>
        <v>8.0141684936360286E-2</v>
      </c>
      <c r="BE115" s="40">
        <f t="shared" si="34"/>
        <v>8.0141684936360286E-2</v>
      </c>
      <c r="BF115" s="40">
        <f t="shared" si="34"/>
        <v>8.0141684936360286E-2</v>
      </c>
      <c r="BG115" s="40">
        <f t="shared" si="34"/>
        <v>8.0141684936360286E-2</v>
      </c>
      <c r="BU115" s="6">
        <v>1.3134632492232383</v>
      </c>
      <c r="BZ115" s="6" t="s">
        <v>144</v>
      </c>
      <c r="CB115" s="6">
        <v>8.0141684936360286E-2</v>
      </c>
      <c r="CC115" s="6">
        <v>8.0141684936360286E-2</v>
      </c>
      <c r="CD115" s="6">
        <v>8.0141684936360286E-2</v>
      </c>
      <c r="CE115" s="6">
        <v>8.0141684936360286E-2</v>
      </c>
      <c r="CF115" s="6">
        <v>8.0141684936360286E-2</v>
      </c>
      <c r="CG115" s="6">
        <v>8.0141684936360286E-2</v>
      </c>
      <c r="CH115" s="6">
        <v>8.0141684936360286E-2</v>
      </c>
      <c r="CI115" s="6">
        <v>8.0141684936360286E-2</v>
      </c>
      <c r="CJ115" s="6">
        <v>8.0141684936360286E-2</v>
      </c>
      <c r="CK115" s="6">
        <v>8.0141684936360286E-2</v>
      </c>
      <c r="CL115" s="6">
        <v>8.0141684936360286E-2</v>
      </c>
      <c r="CM115" s="6">
        <v>8.0141684936360286E-2</v>
      </c>
      <c r="CN115" s="6">
        <v>8.0141684936360286E-2</v>
      </c>
      <c r="CO115" s="6">
        <v>8.0141684936360286E-2</v>
      </c>
      <c r="CP115" s="6">
        <v>8.0141684936360286E-2</v>
      </c>
      <c r="CQ115" s="6">
        <v>8.0141684936360286E-2</v>
      </c>
      <c r="CR115" s="6">
        <v>8.0141684936360286E-2</v>
      </c>
      <c r="CS115" s="6">
        <v>8.0141684936360286E-2</v>
      </c>
      <c r="CT115" s="6">
        <v>8.0141684936360286E-2</v>
      </c>
      <c r="CU115" s="6">
        <v>8.0141684936360286E-2</v>
      </c>
      <c r="CV115" s="6">
        <v>8.0141684936360286E-2</v>
      </c>
      <c r="CW115" s="6">
        <v>8.0141684936360286E-2</v>
      </c>
      <c r="CX115" s="6">
        <v>8.0141684936360286E-2</v>
      </c>
      <c r="CY115" s="6">
        <v>8.0141684936360286E-2</v>
      </c>
      <c r="CZ115" s="6">
        <v>8.0141684936360286E-2</v>
      </c>
      <c r="DA115" s="6">
        <v>8.0141684936360286E-2</v>
      </c>
      <c r="DB115" s="6">
        <v>8.0141684936360286E-2</v>
      </c>
      <c r="DC115" s="6">
        <v>8.0141684936360286E-2</v>
      </c>
      <c r="DD115" s="6">
        <v>8.0141684936360286E-2</v>
      </c>
      <c r="DE115" s="6">
        <v>8.0141684936360286E-2</v>
      </c>
      <c r="DF115" s="6">
        <v>8.0141684936360286E-2</v>
      </c>
      <c r="DG115" s="6">
        <v>8.0141684936360286E-2</v>
      </c>
      <c r="DH115" s="6">
        <v>8.0141684936360286E-2</v>
      </c>
      <c r="DI115" s="6">
        <v>8.0141684936360286E-2</v>
      </c>
      <c r="DJ115" s="6">
        <v>8.0141684936360286E-2</v>
      </c>
      <c r="DK115" s="6">
        <v>8.0141684936360286E-2</v>
      </c>
      <c r="DL115" s="6">
        <v>8.0141684936360286E-2</v>
      </c>
      <c r="DM115" s="6">
        <v>8.0141684936360286E-2</v>
      </c>
      <c r="DN115" s="6">
        <v>8.0141684936360286E-2</v>
      </c>
      <c r="DO115" s="6">
        <v>8.0141684936360286E-2</v>
      </c>
      <c r="DP115" s="6">
        <v>8.0141684936360286E-2</v>
      </c>
      <c r="DQ115" s="6">
        <v>8.0141684936360286E-2</v>
      </c>
      <c r="DR115" s="6">
        <v>8.0141684936360286E-2</v>
      </c>
      <c r="DS115" s="6">
        <v>8.0141684936360286E-2</v>
      </c>
      <c r="DT115" s="6">
        <v>8.0141684936360286E-2</v>
      </c>
      <c r="DU115" s="6">
        <v>8.0141684936360286E-2</v>
      </c>
      <c r="DV115" s="6">
        <v>8.0141684936360286E-2</v>
      </c>
      <c r="DW115" s="6">
        <v>8.0141684936360286E-2</v>
      </c>
      <c r="DX115" s="6">
        <v>8.0141684936360286E-2</v>
      </c>
      <c r="DY115" s="6">
        <v>8.0141684936360286E-2</v>
      </c>
      <c r="DZ115" s="6">
        <v>8.0141684936360286E-2</v>
      </c>
    </row>
    <row r="116" spans="1:130" s="6" customFormat="1" ht="18.75" x14ac:dyDescent="0.35">
      <c r="A116" s="31" t="s">
        <v>192</v>
      </c>
      <c r="B116" s="35">
        <v>1.8612869537486183</v>
      </c>
      <c r="C116" s="31" t="s">
        <v>192</v>
      </c>
      <c r="D116" s="6">
        <f t="shared" si="35"/>
        <v>0.53726267085577928</v>
      </c>
      <c r="G116" s="31" t="s">
        <v>192</v>
      </c>
      <c r="I116" s="40">
        <f t="shared" si="36"/>
        <v>5.6553965353239921E-2</v>
      </c>
      <c r="J116" s="40">
        <f t="shared" si="36"/>
        <v>5.6553965353239921E-2</v>
      </c>
      <c r="K116" s="40">
        <f t="shared" si="36"/>
        <v>5.6553965353239921E-2</v>
      </c>
      <c r="L116" s="40">
        <f t="shared" si="36"/>
        <v>5.6553965353239921E-2</v>
      </c>
      <c r="M116" s="40">
        <f t="shared" si="36"/>
        <v>5.6553965353239921E-2</v>
      </c>
      <c r="N116" s="40">
        <f t="shared" si="36"/>
        <v>5.6553965353239921E-2</v>
      </c>
      <c r="O116" s="40">
        <f t="shared" si="36"/>
        <v>5.6553965353239921E-2</v>
      </c>
      <c r="P116" s="40">
        <f t="shared" si="36"/>
        <v>5.6553965353239921E-2</v>
      </c>
      <c r="Q116" s="40">
        <f t="shared" si="36"/>
        <v>5.6553965353239921E-2</v>
      </c>
      <c r="R116" s="40">
        <f t="shared" si="36"/>
        <v>5.6553965353239921E-2</v>
      </c>
      <c r="S116" s="40">
        <f t="shared" si="36"/>
        <v>5.6553965353239921E-2</v>
      </c>
      <c r="T116" s="40">
        <f t="shared" si="36"/>
        <v>5.6553965353239921E-2</v>
      </c>
      <c r="U116" s="40">
        <f t="shared" si="36"/>
        <v>5.6553965353239921E-2</v>
      </c>
      <c r="V116" s="40">
        <f t="shared" si="36"/>
        <v>5.6553965353239921E-2</v>
      </c>
      <c r="W116" s="40">
        <f t="shared" si="36"/>
        <v>5.6553965353239921E-2</v>
      </c>
      <c r="X116" s="40">
        <f t="shared" si="36"/>
        <v>5.6553965353239921E-2</v>
      </c>
      <c r="Y116" s="40">
        <f t="shared" si="31"/>
        <v>5.6553965353239921E-2</v>
      </c>
      <c r="Z116" s="40">
        <f t="shared" si="32"/>
        <v>5.6553965353239921E-2</v>
      </c>
      <c r="AA116" s="40">
        <f t="shared" si="32"/>
        <v>5.6553965353239921E-2</v>
      </c>
      <c r="AB116" s="40">
        <f t="shared" si="32"/>
        <v>5.6553965353239921E-2</v>
      </c>
      <c r="AC116" s="40">
        <f t="shared" si="32"/>
        <v>5.6553965353239921E-2</v>
      </c>
      <c r="AD116" s="40">
        <f t="shared" si="32"/>
        <v>5.6553965353239921E-2</v>
      </c>
      <c r="AE116" s="40">
        <f t="shared" si="32"/>
        <v>5.6553965353239921E-2</v>
      </c>
      <c r="AF116" s="40">
        <f t="shared" si="32"/>
        <v>5.6553965353239921E-2</v>
      </c>
      <c r="AG116" s="40">
        <f t="shared" si="32"/>
        <v>5.6553965353239921E-2</v>
      </c>
      <c r="AH116" s="40">
        <f t="shared" si="32"/>
        <v>5.6553965353239921E-2</v>
      </c>
      <c r="AI116" s="40">
        <f t="shared" si="32"/>
        <v>5.6553965353239921E-2</v>
      </c>
      <c r="AJ116" s="40">
        <f t="shared" si="32"/>
        <v>5.6553965353239921E-2</v>
      </c>
      <c r="AK116" s="40">
        <f t="shared" si="32"/>
        <v>5.6553965353239921E-2</v>
      </c>
      <c r="AL116" s="40">
        <f t="shared" si="32"/>
        <v>5.6553965353239921E-2</v>
      </c>
      <c r="AM116" s="40">
        <f t="shared" si="32"/>
        <v>5.6553965353239921E-2</v>
      </c>
      <c r="AN116" s="40">
        <f t="shared" si="32"/>
        <v>5.6553965353239921E-2</v>
      </c>
      <c r="AO116" s="40">
        <f t="shared" si="32"/>
        <v>5.6553965353239921E-2</v>
      </c>
      <c r="AP116" s="40">
        <f t="shared" si="33"/>
        <v>5.6553965353239921E-2</v>
      </c>
      <c r="AQ116" s="40">
        <f t="shared" si="33"/>
        <v>5.6553965353239921E-2</v>
      </c>
      <c r="AR116" s="40">
        <f t="shared" si="33"/>
        <v>5.6553965353239921E-2</v>
      </c>
      <c r="AS116" s="40">
        <f t="shared" si="33"/>
        <v>5.6553965353239921E-2</v>
      </c>
      <c r="AT116" s="40">
        <f t="shared" si="33"/>
        <v>5.6553965353239921E-2</v>
      </c>
      <c r="AU116" s="40">
        <f t="shared" si="33"/>
        <v>5.6553965353239921E-2</v>
      </c>
      <c r="AV116" s="40">
        <f t="shared" si="33"/>
        <v>5.6553965353239921E-2</v>
      </c>
      <c r="AW116" s="40">
        <f t="shared" si="33"/>
        <v>5.6553965353239921E-2</v>
      </c>
      <c r="AX116" s="40">
        <f t="shared" si="33"/>
        <v>5.6553965353239921E-2</v>
      </c>
      <c r="AY116" s="40">
        <f t="shared" si="33"/>
        <v>5.6553965353239921E-2</v>
      </c>
      <c r="AZ116" s="40">
        <f t="shared" si="33"/>
        <v>5.6553965353239921E-2</v>
      </c>
      <c r="BA116" s="40">
        <f t="shared" si="33"/>
        <v>5.6553965353239921E-2</v>
      </c>
      <c r="BB116" s="40">
        <f t="shared" si="33"/>
        <v>5.6553965353239921E-2</v>
      </c>
      <c r="BC116" s="40">
        <f t="shared" si="33"/>
        <v>5.6553965353239921E-2</v>
      </c>
      <c r="BD116" s="40">
        <f t="shared" si="33"/>
        <v>5.6553965353239921E-2</v>
      </c>
      <c r="BE116" s="40">
        <f t="shared" si="34"/>
        <v>5.6553965353239921E-2</v>
      </c>
      <c r="BF116" s="40">
        <f t="shared" si="34"/>
        <v>5.6553965353239921E-2</v>
      </c>
      <c r="BG116" s="40">
        <f t="shared" si="34"/>
        <v>5.6553965353239921E-2</v>
      </c>
      <c r="BU116" s="6">
        <v>1.8612869537486183</v>
      </c>
      <c r="BZ116" s="6" t="s">
        <v>145</v>
      </c>
      <c r="CB116" s="6">
        <v>5.6553965353239921E-2</v>
      </c>
      <c r="CC116" s="6">
        <v>5.6553965353239921E-2</v>
      </c>
      <c r="CD116" s="6">
        <v>5.6553965353239921E-2</v>
      </c>
      <c r="CE116" s="6">
        <v>5.6553965353239921E-2</v>
      </c>
      <c r="CF116" s="6">
        <v>5.6553965353239921E-2</v>
      </c>
      <c r="CG116" s="6">
        <v>5.6553965353239921E-2</v>
      </c>
      <c r="CH116" s="6">
        <v>5.6553965353239921E-2</v>
      </c>
      <c r="CI116" s="6">
        <v>5.6553965353239921E-2</v>
      </c>
      <c r="CJ116" s="6">
        <v>5.6553965353239921E-2</v>
      </c>
      <c r="CK116" s="6">
        <v>5.6553965353239921E-2</v>
      </c>
      <c r="CL116" s="6">
        <v>5.6553965353239921E-2</v>
      </c>
      <c r="CM116" s="6">
        <v>5.6553965353239921E-2</v>
      </c>
      <c r="CN116" s="6">
        <v>5.6553965353239921E-2</v>
      </c>
      <c r="CO116" s="6">
        <v>5.6553965353239921E-2</v>
      </c>
      <c r="CP116" s="6">
        <v>5.6553965353239921E-2</v>
      </c>
      <c r="CQ116" s="6">
        <v>5.6553965353239921E-2</v>
      </c>
      <c r="CR116" s="6">
        <v>5.6553965353239921E-2</v>
      </c>
      <c r="CS116" s="6">
        <v>5.6553965353239921E-2</v>
      </c>
      <c r="CT116" s="6">
        <v>5.6553965353239921E-2</v>
      </c>
      <c r="CU116" s="6">
        <v>5.6553965353239921E-2</v>
      </c>
      <c r="CV116" s="6">
        <v>5.6553965353239921E-2</v>
      </c>
      <c r="CW116" s="6">
        <v>5.6553965353239921E-2</v>
      </c>
      <c r="CX116" s="6">
        <v>5.6553965353239921E-2</v>
      </c>
      <c r="CY116" s="6">
        <v>5.6553965353239921E-2</v>
      </c>
      <c r="CZ116" s="6">
        <v>5.6553965353239921E-2</v>
      </c>
      <c r="DA116" s="6">
        <v>5.6553965353239921E-2</v>
      </c>
      <c r="DB116" s="6">
        <v>5.6553965353239921E-2</v>
      </c>
      <c r="DC116" s="6">
        <v>5.6553965353239921E-2</v>
      </c>
      <c r="DD116" s="6">
        <v>5.6553965353239921E-2</v>
      </c>
      <c r="DE116" s="6">
        <v>5.6553965353239921E-2</v>
      </c>
      <c r="DF116" s="6">
        <v>5.6553965353239921E-2</v>
      </c>
      <c r="DG116" s="6">
        <v>5.6553965353239921E-2</v>
      </c>
      <c r="DH116" s="6">
        <v>5.6553965353239921E-2</v>
      </c>
      <c r="DI116" s="6">
        <v>5.6553965353239921E-2</v>
      </c>
      <c r="DJ116" s="6">
        <v>5.6553965353239921E-2</v>
      </c>
      <c r="DK116" s="6">
        <v>5.6553965353239921E-2</v>
      </c>
      <c r="DL116" s="6">
        <v>5.6553965353239921E-2</v>
      </c>
      <c r="DM116" s="6">
        <v>5.6553965353239921E-2</v>
      </c>
      <c r="DN116" s="6">
        <v>5.6553965353239921E-2</v>
      </c>
      <c r="DO116" s="6">
        <v>5.6553965353239921E-2</v>
      </c>
      <c r="DP116" s="6">
        <v>5.6553965353239921E-2</v>
      </c>
      <c r="DQ116" s="6">
        <v>5.6553965353239921E-2</v>
      </c>
      <c r="DR116" s="6">
        <v>5.6553965353239921E-2</v>
      </c>
      <c r="DS116" s="6">
        <v>5.6553965353239921E-2</v>
      </c>
      <c r="DT116" s="6">
        <v>5.6553965353239921E-2</v>
      </c>
      <c r="DU116" s="6">
        <v>5.6553965353239921E-2</v>
      </c>
      <c r="DV116" s="6">
        <v>5.6553965353239921E-2</v>
      </c>
      <c r="DW116" s="6">
        <v>5.6553965353239921E-2</v>
      </c>
      <c r="DX116" s="6">
        <v>5.6553965353239921E-2</v>
      </c>
      <c r="DY116" s="6">
        <v>5.6553965353239921E-2</v>
      </c>
      <c r="DZ116" s="6">
        <v>5.6553965353239921E-2</v>
      </c>
    </row>
    <row r="117" spans="1:130" s="6" customFormat="1" x14ac:dyDescent="0.25"/>
    <row r="118" spans="1:130" s="6" customFormat="1" x14ac:dyDescent="0.25"/>
    <row r="119" spans="1:130" s="37" customFormat="1" ht="15.75" thickBot="1" x14ac:dyDescent="0.3">
      <c r="I119" s="37">
        <f>(0.0000002667*(1995-I23)^6 - 0.000009333*(1995-I23)^5 - 0.00006667*(1995-I23)^4 + 0.005136*(1995-I23)^3 - 0.01577*(1995-I23)^2 - 1.154*(1995-I23)- 99.2)</f>
        <v>-109.7294921875</v>
      </c>
      <c r="J119" s="37">
        <f t="shared" ref="J119:O119" si="37">(0.0000002667*(1995-J23)^6 - 0.000009333*(1995-J23)^5 - 0.00006667*(1995-J23)^4 + 0.005136*(1995-J23)^3 - 0.01577*(1995-J23)^2 - 1.154*(1995-J23)- 99.2)</f>
        <v>-110.4469680128</v>
      </c>
      <c r="K119" s="37">
        <f t="shared" si="37"/>
        <v>-110.84083509269999</v>
      </c>
      <c r="L119" s="37">
        <f t="shared" si="37"/>
        <v>-111.0108265792</v>
      </c>
      <c r="M119" s="37">
        <f t="shared" si="37"/>
        <v>-111.0332124323</v>
      </c>
      <c r="N119" s="37">
        <f t="shared" si="37"/>
        <v>-110.964</v>
      </c>
      <c r="O119" s="37">
        <f t="shared" si="37"/>
        <v>-110.84194257429999</v>
      </c>
      <c r="P119" s="37">
        <f>(0.0000002667*(1995-P23)^6 - 0.000009333*(1995-P23)^5 - 0.00006667*(1995-P23)^4 + 0.005136*(1995-P23)^3 - 0.01577*(1995-P23)^2 - 1.154*(1995-P23)- 99.2)</f>
        <v>-110.69135592320001</v>
      </c>
      <c r="Q119" s="37">
        <f t="shared" ref="Q119:BF119" si="38">(0.0000002667*(1995-Q23)^6 - 0.000009333*(1995-Q23)^5 - 0.00006667*(1995-Q23)^4 + 0.005136*(1995-Q23)^3 - 0.01577*(1995-Q23)^2 - 1.154*(1995-Q23)- 99.2)</f>
        <v>-110.5247427987</v>
      </c>
      <c r="R119" s="37">
        <f t="shared" si="38"/>
        <v>-110.34522542080001</v>
      </c>
      <c r="S119" s="37">
        <f t="shared" si="38"/>
        <v>-110.14878593750001</v>
      </c>
      <c r="T119" s="37">
        <f t="shared" si="38"/>
        <v>-109.92631486080001</v>
      </c>
      <c r="U119" s="37">
        <f t="shared" si="38"/>
        <v>-109.66546747869999</v>
      </c>
      <c r="V119" s="37">
        <f t="shared" si="38"/>
        <v>-109.35232824320001</v>
      </c>
      <c r="W119" s="37">
        <f t="shared" si="38"/>
        <v>-108.97288313430001</v>
      </c>
      <c r="X119" s="37">
        <f t="shared" si="38"/>
        <v>-108.51430000000001</v>
      </c>
      <c r="Y119" s="37">
        <f t="shared" si="38"/>
        <v>-107.9660168723</v>
      </c>
      <c r="Z119" s="37">
        <f t="shared" si="38"/>
        <v>-107.3206382592</v>
      </c>
      <c r="AA119" s="37">
        <f t="shared" si="38"/>
        <v>-106.57463941270001</v>
      </c>
      <c r="AB119" s="37">
        <f t="shared" si="38"/>
        <v>-105.7288785728</v>
      </c>
      <c r="AC119" s="37">
        <f t="shared" si="38"/>
        <v>-104.7889171875</v>
      </c>
      <c r="AD119" s="37">
        <f t="shared" si="38"/>
        <v>-103.76514810880001</v>
      </c>
      <c r="AE119" s="37">
        <f t="shared" si="38"/>
        <v>-102.6727317647</v>
      </c>
      <c r="AF119" s="37">
        <f t="shared" si="38"/>
        <v>-101.5313403072</v>
      </c>
      <c r="AG119" s="37">
        <f t="shared" si="38"/>
        <v>-100.3647097363</v>
      </c>
      <c r="AH119" s="37">
        <f t="shared" si="38"/>
        <v>-99.2</v>
      </c>
      <c r="AI119" s="37">
        <f t="shared" si="38"/>
        <v>-98.066963070300005</v>
      </c>
      <c r="AJ119" s="37">
        <f t="shared" si="38"/>
        <v>-96.996918995200005</v>
      </c>
      <c r="AK119" s="37">
        <f t="shared" si="38"/>
        <v>-96.021539926700001</v>
      </c>
      <c r="AL119" s="37">
        <f t="shared" si="38"/>
        <v>-95.171442124800009</v>
      </c>
      <c r="AM119" s="37">
        <f t="shared" si="38"/>
        <v>-94.474585937500009</v>
      </c>
      <c r="AN119" s="37">
        <f t="shared" si="38"/>
        <v>-93.954483756800002</v>
      </c>
      <c r="AO119" s="37">
        <f t="shared" si="38"/>
        <v>-93.628215950699996</v>
      </c>
      <c r="AP119" s="37">
        <f t="shared" si="38"/>
        <v>-93.50425477120001</v>
      </c>
      <c r="AQ119" s="37">
        <f t="shared" si="38"/>
        <v>-93.580096238300001</v>
      </c>
      <c r="AR119" s="37">
        <f t="shared" si="38"/>
        <v>-93.839700000000008</v>
      </c>
      <c r="AS119" s="37">
        <f t="shared" si="38"/>
        <v>-94.250737168300006</v>
      </c>
      <c r="AT119" s="37">
        <f t="shared" si="38"/>
        <v>-94.761646131199996</v>
      </c>
      <c r="AU119" s="37">
        <f t="shared" si="38"/>
        <v>-95.298496340699998</v>
      </c>
      <c r="AV119" s="37">
        <f t="shared" si="38"/>
        <v>-95.761660076799998</v>
      </c>
      <c r="AW119" s="37">
        <f t="shared" si="38"/>
        <v>-96.0222921875</v>
      </c>
      <c r="AX119" s="37">
        <f t="shared" si="38"/>
        <v>-95.918617804800007</v>
      </c>
      <c r="AY119" s="37">
        <f t="shared" si="38"/>
        <v>-95.252028036699997</v>
      </c>
      <c r="AZ119" s="37">
        <f t="shared" si="38"/>
        <v>-93.782983635199997</v>
      </c>
      <c r="BA119" s="37">
        <f t="shared" si="38"/>
        <v>-91.226726640300001</v>
      </c>
      <c r="BB119" s="37">
        <f t="shared" si="38"/>
        <v>-87.248800000000003</v>
      </c>
      <c r="BC119" s="37">
        <f t="shared" si="38"/>
        <v>-81.460375166299997</v>
      </c>
      <c r="BD119" s="37">
        <f t="shared" si="38"/>
        <v>-73.413387667199999</v>
      </c>
      <c r="BE119" s="37">
        <f t="shared" si="38"/>
        <v>-62.595480654699998</v>
      </c>
      <c r="BF119" s="37">
        <f t="shared" si="38"/>
        <v>16518406079305.914</v>
      </c>
      <c r="CB119" s="37">
        <v>-109.7294921875</v>
      </c>
      <c r="CC119" s="37">
        <v>-110.4469680128</v>
      </c>
      <c r="CD119" s="37">
        <v>-110.84083509269999</v>
      </c>
      <c r="CE119" s="37">
        <v>-111.0108265792</v>
      </c>
      <c r="CF119" s="37">
        <v>-111.0332124323</v>
      </c>
      <c r="CG119" s="37">
        <v>-110.964</v>
      </c>
      <c r="CH119" s="37">
        <v>-110.84194257429999</v>
      </c>
      <c r="CI119" s="37">
        <v>-110.69135592320001</v>
      </c>
      <c r="CJ119" s="37">
        <v>-110.5247427987</v>
      </c>
      <c r="CK119" s="37">
        <v>-110.34522542080001</v>
      </c>
      <c r="CL119" s="37">
        <v>-110.14878593750001</v>
      </c>
      <c r="CM119" s="37">
        <v>-109.92631486080001</v>
      </c>
      <c r="CN119" s="37">
        <v>-109.66546747869999</v>
      </c>
      <c r="CO119" s="37">
        <v>-109.35232824320001</v>
      </c>
      <c r="CP119" s="37">
        <v>-108.97288313430001</v>
      </c>
      <c r="CQ119" s="37">
        <v>-108.51430000000001</v>
      </c>
      <c r="CR119" s="37">
        <v>-107.9660168723</v>
      </c>
      <c r="CS119" s="37">
        <v>-107.3206382592</v>
      </c>
      <c r="CT119" s="37">
        <v>-106.57463941270001</v>
      </c>
      <c r="CU119" s="37">
        <v>-105.7288785728</v>
      </c>
      <c r="CV119" s="37">
        <v>-104.7889171875</v>
      </c>
      <c r="CW119" s="37">
        <v>-103.76514810880001</v>
      </c>
      <c r="CX119" s="37">
        <v>-102.6727317647</v>
      </c>
      <c r="CY119" s="37">
        <v>-101.5313403072</v>
      </c>
      <c r="CZ119" s="37">
        <v>-100.3647097363</v>
      </c>
      <c r="DA119" s="37">
        <v>-99.2</v>
      </c>
      <c r="DB119" s="37">
        <v>-98.066963070300005</v>
      </c>
      <c r="DC119" s="37">
        <v>-96.996918995200005</v>
      </c>
      <c r="DD119" s="37">
        <v>-96.021539926700001</v>
      </c>
      <c r="DE119" s="37">
        <v>-95.171442124800009</v>
      </c>
      <c r="DF119" s="37">
        <v>-94.474585937500009</v>
      </c>
      <c r="DG119" s="37">
        <v>-93.954483756800002</v>
      </c>
      <c r="DH119" s="37">
        <v>-93.628215950699996</v>
      </c>
      <c r="DI119" s="37">
        <v>-93.50425477120001</v>
      </c>
      <c r="DJ119" s="37">
        <v>-93.580096238300001</v>
      </c>
      <c r="DK119" s="37">
        <v>-93.839700000000008</v>
      </c>
      <c r="DL119" s="37">
        <v>-94.250737168300006</v>
      </c>
      <c r="DM119" s="37">
        <v>-94.761646131199996</v>
      </c>
      <c r="DN119" s="37">
        <v>-95.298496340699998</v>
      </c>
      <c r="DO119" s="37">
        <v>-95.761660076799998</v>
      </c>
      <c r="DP119" s="37">
        <v>-96.0222921875</v>
      </c>
      <c r="DQ119" s="37">
        <v>-95.918617804800007</v>
      </c>
      <c r="DR119" s="37">
        <v>-95.252028036699997</v>
      </c>
      <c r="DS119" s="37">
        <v>-93.782983635199997</v>
      </c>
      <c r="DT119" s="37">
        <v>-91.226726640300001</v>
      </c>
      <c r="DU119" s="37">
        <v>-87.248800000000003</v>
      </c>
      <c r="DV119" s="37">
        <v>-81.460375166299997</v>
      </c>
      <c r="DW119" s="37">
        <v>-73.413387667199999</v>
      </c>
      <c r="DX119" s="37">
        <v>-62.595480654699998</v>
      </c>
      <c r="DY119" s="37">
        <v>16518406079305.914</v>
      </c>
    </row>
    <row r="120" spans="1:130" s="6" customFormat="1" ht="15.75" thickTop="1" x14ac:dyDescent="0.25">
      <c r="I120" s="6">
        <f t="shared" ref="I120:O120" si="39">((0.00000002*(1995-I23)^6 - 0.000000619*(1995-I23)^5 - 0.000004179*(1995-I23)^4 + 0.0002661*(1995-I23)^3 - 0.0006979*(1995-I23)^2 - 0.04004*(1995-I23)- 47.33))</f>
        <v>-47.403906249999999</v>
      </c>
      <c r="J120" s="6">
        <f t="shared" si="39"/>
        <v>-47.507680639999997</v>
      </c>
      <c r="K120" s="6">
        <f t="shared" si="39"/>
        <v>-47.575304475999999</v>
      </c>
      <c r="L120" s="6">
        <f t="shared" si="39"/>
        <v>-47.616686752</v>
      </c>
      <c r="M120" s="6">
        <f t="shared" si="39"/>
        <v>-47.639733997999997</v>
      </c>
      <c r="N120" s="6">
        <f t="shared" si="39"/>
        <v>-47.650599999999997</v>
      </c>
      <c r="O120" s="6">
        <f t="shared" si="39"/>
        <v>-47.65392112</v>
      </c>
      <c r="P120" s="6">
        <f>((0.00000002*(1995-P23)^6 - 0.000000619*(1995-P23)^5 - 0.000004179*(1995-P23)^4 + 0.0002661*(1995-P23)^3 - 0.0006979*(1995-P23)^2 - 0.04004*(1995-P23)- 47.33))</f>
        <v>-47.653037216000001</v>
      </c>
      <c r="Q120" s="6">
        <f>((0.00000002*(1995-Q23)^6 - 0.000000619*(1995-Q23)^5 - 0.000004179*(1995-Q23)^4 + 0.0002661*(1995-Q23)^3 - 0.0006979*(1995-Q23)^2 - 0.04004*(1995-Q23)- 47.33))</f>
        <v>-47.650198161999995</v>
      </c>
      <c r="R120" s="6">
        <f>((0.00000002*(1995-R23)^6 - 0.000000619*(1995-R23)^5 - 0.000004179*(1995-R23)^4 + 0.0002661*(1995-R23)^3 - 0.0006979*(1995-R23)^2 - 0.04004*(1995-R23)- 47.33))</f>
        <v>-47.646755968000001</v>
      </c>
      <c r="S120" s="6">
        <v>-47.575499999999998</v>
      </c>
      <c r="T120" s="6">
        <v>-47.598500000000001</v>
      </c>
      <c r="U120" s="6">
        <v>-47.606499999999997</v>
      </c>
      <c r="V120" s="6">
        <v>-47.601999999999997</v>
      </c>
      <c r="W120" s="6">
        <v>-47.582500000000003</v>
      </c>
      <c r="X120" s="6">
        <v>-47.552500000000002</v>
      </c>
      <c r="Y120" s="6">
        <v>-47.518999999999998</v>
      </c>
      <c r="Z120" s="6">
        <v>-47.488</v>
      </c>
      <c r="AA120" s="6">
        <v>-47.475499999999997</v>
      </c>
      <c r="AB120" s="6">
        <v>-47.435000000000002</v>
      </c>
      <c r="AC120" s="6">
        <v>-47.419499999999999</v>
      </c>
      <c r="AD120" s="6">
        <v>-47.4315</v>
      </c>
      <c r="AE120" s="6">
        <v>-47.387500000000003</v>
      </c>
      <c r="AF120" s="6">
        <v>-47.343499999999999</v>
      </c>
      <c r="AG120" s="6">
        <v>-47.325499999999998</v>
      </c>
      <c r="AH120" s="6">
        <v>-47.294499999999999</v>
      </c>
      <c r="AI120" s="6">
        <v>-47.296999999999997</v>
      </c>
      <c r="AJ120" s="6">
        <v>-47.292999999999999</v>
      </c>
      <c r="AK120" s="6">
        <v>-47.268999999999998</v>
      </c>
      <c r="AL120" s="6">
        <v>-47.277500000000003</v>
      </c>
      <c r="AM120" s="6">
        <v>-47.271500000000003</v>
      </c>
      <c r="AN120" s="6">
        <v>-47.274500000000003</v>
      </c>
      <c r="AO120" s="6">
        <v>-47.287500000000001</v>
      </c>
      <c r="AP120" s="6">
        <v>-47.279000000000003</v>
      </c>
      <c r="AQ120" s="6">
        <v>-47.261000000000003</v>
      </c>
      <c r="AR120" s="6">
        <v>-47.263500000000001</v>
      </c>
      <c r="AS120" s="6">
        <v>-47.278500000000001</v>
      </c>
      <c r="AT120" s="6">
        <v>-47.285499999999999</v>
      </c>
      <c r="AU120" s="6">
        <v>-47.280999999999999</v>
      </c>
      <c r="AV120" s="6">
        <v>-47.317</v>
      </c>
      <c r="AW120" s="6">
        <v>-47.381</v>
      </c>
      <c r="AX120" s="6">
        <v>-47.430500000000002</v>
      </c>
      <c r="AY120" s="6">
        <v>-47.452500000000001</v>
      </c>
      <c r="AZ120" s="6">
        <v>-47.447000000000003</v>
      </c>
      <c r="BA120" s="6">
        <v>-47.444499999999998</v>
      </c>
      <c r="BB120" s="6">
        <v>-47.436500000000002</v>
      </c>
      <c r="BC120" s="6">
        <v>-47.417499999999997</v>
      </c>
      <c r="BD120" s="6">
        <f>((0.00000002*(1995-BD23)^6 - 0.000000619*(1995-BD23)^5 - 0.000004179*(1995-BD23)^4 + 0.0002661*(1995-BD23)^3 - 0.0006979*(1995-BD23)^2 - 0.04004*(1995-BD23)- 47.33))</f>
        <v>-45.141595936000002</v>
      </c>
      <c r="BE120" s="6">
        <f>((0.00000002*(1995-BE23)^6 - 0.000000619*(1995-BE23)^5 - 0.000004179*(1995-BE23)^4 + 0.0002661*(1995-BE23)^3 - 0.0006979*(1995-BE23)^2 - 0.04004*(1995-BE23)- 47.33))</f>
        <v>-44.240549242</v>
      </c>
      <c r="BF120" s="6">
        <f>((0.00000002*(1995-BF23)^6 - 0.000000619*(1995-BF23)^5 - 0.000004179*(1995-BF23)^4 + 0.0002661*(1995-BF23)^3 - 0.0006979*(1995-BF23)^2 - 0.04004*(1995-BF23)- 47.33))</f>
        <v>1241293877946.1724</v>
      </c>
      <c r="CB120" s="6">
        <v>-47.403906249999999</v>
      </c>
      <c r="CC120" s="6">
        <v>-47.507680639999997</v>
      </c>
      <c r="CD120" s="6">
        <v>-47.575304475999999</v>
      </c>
      <c r="CE120" s="6">
        <v>-47.616686752</v>
      </c>
      <c r="CF120" s="6">
        <v>-47.639733997999997</v>
      </c>
      <c r="CG120" s="6">
        <v>-47.650599999999997</v>
      </c>
      <c r="CH120" s="6">
        <v>-47.65392112</v>
      </c>
      <c r="CI120" s="6">
        <v>-47.653037216000001</v>
      </c>
      <c r="CJ120" s="6">
        <v>-47.650198161999995</v>
      </c>
      <c r="CK120" s="6">
        <v>-47.646755968000001</v>
      </c>
      <c r="CL120" s="6">
        <v>-47.575499999999998</v>
      </c>
      <c r="CM120" s="6">
        <v>-47.598500000000001</v>
      </c>
      <c r="CN120" s="6">
        <v>-47.606499999999997</v>
      </c>
      <c r="CO120" s="6">
        <v>-47.601999999999997</v>
      </c>
      <c r="CP120" s="6">
        <v>-47.582500000000003</v>
      </c>
      <c r="CQ120" s="6">
        <v>-47.552500000000002</v>
      </c>
      <c r="CR120" s="6">
        <v>-47.518999999999998</v>
      </c>
      <c r="CS120" s="6">
        <v>-47.488</v>
      </c>
      <c r="CT120" s="6">
        <v>-47.475499999999997</v>
      </c>
      <c r="CU120" s="6">
        <v>-47.435000000000002</v>
      </c>
      <c r="CV120" s="6">
        <v>-47.419499999999999</v>
      </c>
      <c r="CW120" s="6">
        <v>-47.4315</v>
      </c>
      <c r="CX120" s="6">
        <v>-47.387500000000003</v>
      </c>
      <c r="CY120" s="6">
        <v>-47.343499999999999</v>
      </c>
      <c r="CZ120" s="6">
        <v>-47.325499999999998</v>
      </c>
      <c r="DA120" s="6">
        <v>-47.294499999999999</v>
      </c>
      <c r="DB120" s="6">
        <v>-47.296999999999997</v>
      </c>
      <c r="DC120" s="6">
        <v>-47.292999999999999</v>
      </c>
      <c r="DD120" s="6">
        <v>-47.268999999999998</v>
      </c>
      <c r="DE120" s="6">
        <v>-47.277500000000003</v>
      </c>
      <c r="DF120" s="6">
        <v>-47.271500000000003</v>
      </c>
      <c r="DG120" s="6">
        <v>-47.274500000000003</v>
      </c>
      <c r="DH120" s="6">
        <v>-47.287500000000001</v>
      </c>
      <c r="DI120" s="6">
        <v>-47.279000000000003</v>
      </c>
      <c r="DJ120" s="6">
        <v>-47.261000000000003</v>
      </c>
      <c r="DK120" s="6">
        <v>-47.263500000000001</v>
      </c>
      <c r="DL120" s="6">
        <v>-47.278500000000001</v>
      </c>
      <c r="DM120" s="6">
        <v>-47.285499999999999</v>
      </c>
      <c r="DN120" s="6">
        <v>-47.280999999999999</v>
      </c>
      <c r="DO120" s="6">
        <v>-47.317</v>
      </c>
      <c r="DP120" s="6">
        <v>-47.381</v>
      </c>
      <c r="DQ120" s="6">
        <v>-47.430500000000002</v>
      </c>
      <c r="DR120" s="6">
        <v>-47.452500000000001</v>
      </c>
      <c r="DS120" s="6">
        <v>-47.447000000000003</v>
      </c>
      <c r="DT120" s="6">
        <v>-47.444499999999998</v>
      </c>
      <c r="DU120" s="6">
        <v>-47.436500000000002</v>
      </c>
      <c r="DV120" s="6">
        <v>-47.417499999999997</v>
      </c>
      <c r="DW120" s="6">
        <v>-45.141595936000002</v>
      </c>
      <c r="DX120" s="6">
        <v>-44.240549242</v>
      </c>
      <c r="DY120" s="6">
        <v>1241293877946.1724</v>
      </c>
    </row>
    <row r="121" spans="1:130" s="6" customFormat="1" x14ac:dyDescent="0.25">
      <c r="G121" s="38" t="s">
        <v>146</v>
      </c>
      <c r="H121" s="38"/>
      <c r="I121" s="38"/>
      <c r="J121" s="38"/>
      <c r="K121" s="38"/>
      <c r="L121" s="38"/>
      <c r="M121" s="38"/>
      <c r="N121" s="38"/>
      <c r="O121" s="38"/>
      <c r="BZ121" s="6" t="s">
        <v>146</v>
      </c>
    </row>
    <row r="122" spans="1:130" s="6" customFormat="1" x14ac:dyDescent="0.25"/>
    <row r="123" spans="1:130" s="6" customFormat="1" x14ac:dyDescent="0.25"/>
    <row r="124" spans="1:130" s="6" customFormat="1" x14ac:dyDescent="0.25"/>
    <row r="125" spans="1:130" s="6" customFormat="1" x14ac:dyDescent="0.25">
      <c r="B125" s="41" t="s">
        <v>147</v>
      </c>
      <c r="C125" s="42"/>
      <c r="D125" s="43"/>
      <c r="G125" s="31"/>
      <c r="BU125" s="6" t="s">
        <v>147</v>
      </c>
    </row>
    <row r="126" spans="1:130" s="6" customFormat="1" x14ac:dyDescent="0.25">
      <c r="B126" s="44"/>
      <c r="C126" s="45"/>
      <c r="D126" s="46"/>
      <c r="G126" s="31" t="s">
        <v>148</v>
      </c>
      <c r="BZ126" s="6" t="s">
        <v>148</v>
      </c>
    </row>
    <row r="127" spans="1:130" s="6" customFormat="1" x14ac:dyDescent="0.25">
      <c r="B127" s="31" t="s">
        <v>149</v>
      </c>
      <c r="C127" s="31"/>
      <c r="D127" s="31">
        <v>-53.491358436313796</v>
      </c>
      <c r="G127" s="31" t="s">
        <v>150</v>
      </c>
      <c r="H127" s="36"/>
      <c r="I127" s="36">
        <f t="shared" ref="I127:R127" si="40">$D$127+I135</f>
        <v>-53.491358436313796</v>
      </c>
      <c r="J127" s="36">
        <f t="shared" si="40"/>
        <v>-53.491358436313796</v>
      </c>
      <c r="K127" s="36">
        <f t="shared" si="40"/>
        <v>-53.491358436313796</v>
      </c>
      <c r="L127" s="36">
        <f t="shared" si="40"/>
        <v>-53.491358436313796</v>
      </c>
      <c r="M127" s="36">
        <f t="shared" si="40"/>
        <v>-53.491358436313796</v>
      </c>
      <c r="N127" s="36">
        <f t="shared" si="40"/>
        <v>-53.491358436313796</v>
      </c>
      <c r="O127" s="36">
        <f t="shared" si="40"/>
        <v>-53.491358436313796</v>
      </c>
      <c r="P127" s="36">
        <f t="shared" si="40"/>
        <v>-53.491358436313796</v>
      </c>
      <c r="Q127" s="36">
        <f t="shared" si="40"/>
        <v>-53.491358436313796</v>
      </c>
      <c r="R127" s="36">
        <f t="shared" si="40"/>
        <v>-53.491358436313796</v>
      </c>
      <c r="S127" s="36">
        <f>$D$127+S135</f>
        <v>-53.491358436313796</v>
      </c>
      <c r="T127" s="36">
        <f t="shared" ref="T127:BF127" si="41">$D$127+T135</f>
        <v>-53.803055073262144</v>
      </c>
      <c r="U127" s="36">
        <f t="shared" si="41"/>
        <v>-53.647593927679374</v>
      </c>
      <c r="V127" s="36">
        <f t="shared" si="41"/>
        <v>-53.510147092853821</v>
      </c>
      <c r="W127" s="36">
        <f t="shared" si="41"/>
        <v>-53.296070306302425</v>
      </c>
      <c r="X127" s="36">
        <f t="shared" si="41"/>
        <v>-53.137365634870164</v>
      </c>
      <c r="Y127" s="36">
        <f t="shared" si="41"/>
        <v>-53.095269990289658</v>
      </c>
      <c r="Z127" s="36">
        <f t="shared" si="41"/>
        <v>-53.167509027362875</v>
      </c>
      <c r="AA127" s="36">
        <f t="shared" si="41"/>
        <v>-53.576535540764951</v>
      </c>
      <c r="AB127" s="36">
        <f t="shared" si="41"/>
        <v>-53.064511750419108</v>
      </c>
      <c r="AC127" s="36">
        <f t="shared" si="41"/>
        <v>-53.59596016356388</v>
      </c>
      <c r="AD127" s="36">
        <f t="shared" si="41"/>
        <v>-54.247084070769546</v>
      </c>
      <c r="AE127" s="36">
        <f t="shared" si="41"/>
        <v>-53.172540082458355</v>
      </c>
      <c r="AF127" s="36">
        <f t="shared" si="41"/>
        <v>-53.167390526158641</v>
      </c>
      <c r="AG127" s="36">
        <f t="shared" si="41"/>
        <v>-53.735670354556682</v>
      </c>
      <c r="AH127" s="36">
        <f t="shared" si="41"/>
        <v>-53.504076045012823</v>
      </c>
      <c r="AI127" s="36">
        <f t="shared" si="41"/>
        <v>-54.289197305740743</v>
      </c>
      <c r="AJ127" s="36">
        <f t="shared" si="41"/>
        <v>-54.253185715910838</v>
      </c>
      <c r="AK127" s="36">
        <f t="shared" si="41"/>
        <v>-53.884951012814156</v>
      </c>
      <c r="AL127" s="36">
        <f t="shared" si="41"/>
        <v>-54.696684214529448</v>
      </c>
      <c r="AM127" s="36">
        <f t="shared" si="41"/>
        <v>-54.482420273079292</v>
      </c>
      <c r="AN127" s="36">
        <f t="shared" si="41"/>
        <v>-54.79505536418629</v>
      </c>
      <c r="AO127" s="36">
        <f t="shared" si="41"/>
        <v>-55.160860921027592</v>
      </c>
      <c r="AP127" s="36">
        <f t="shared" si="41"/>
        <v>-54.770649553616451</v>
      </c>
      <c r="AQ127" s="36">
        <f t="shared" si="41"/>
        <v>-54.613873025698368</v>
      </c>
      <c r="AR127" s="36">
        <f t="shared" si="41"/>
        <v>-55.194616522315528</v>
      </c>
      <c r="AS127" s="36">
        <f t="shared" si="41"/>
        <v>-55.629196266910036</v>
      </c>
      <c r="AT127" s="36">
        <f t="shared" si="41"/>
        <v>-55.556518153814686</v>
      </c>
      <c r="AU127" s="36">
        <f t="shared" si="41"/>
        <v>-55.354258297803554</v>
      </c>
      <c r="AV127" s="36">
        <f t="shared" si="41"/>
        <v>-56.511107917367013</v>
      </c>
      <c r="AW127" s="36">
        <f t="shared" si="41"/>
        <v>-57.444064368704119</v>
      </c>
      <c r="AX127" s="36">
        <f t="shared" si="41"/>
        <v>-57.275262837307721</v>
      </c>
      <c r="AY127" s="36">
        <f t="shared" si="41"/>
        <v>-56.674132800331435</v>
      </c>
      <c r="AZ127" s="36">
        <f t="shared" si="41"/>
        <v>-55.957849161554449</v>
      </c>
      <c r="BA127" s="36">
        <f t="shared" si="41"/>
        <v>-55.976072694103728</v>
      </c>
      <c r="BB127" s="36">
        <f t="shared" si="41"/>
        <v>-55.727814662583533</v>
      </c>
      <c r="BC127" s="36">
        <f t="shared" si="41"/>
        <v>-55.272153170345526</v>
      </c>
      <c r="BD127" s="36">
        <f t="shared" si="41"/>
        <v>-55.565546903508832</v>
      </c>
      <c r="BE127" s="36">
        <f t="shared" si="41"/>
        <v>-55.343787956276749</v>
      </c>
      <c r="BF127" s="36">
        <f t="shared" si="41"/>
        <v>-52.783813400316895</v>
      </c>
      <c r="BG127" s="36">
        <f>$D$127+BG135</f>
        <v>-55.491358436313796</v>
      </c>
      <c r="BU127" s="6" t="s">
        <v>149</v>
      </c>
      <c r="BW127" s="6">
        <v>-53.944244370617888</v>
      </c>
      <c r="BZ127" s="6" t="s">
        <v>150</v>
      </c>
      <c r="CB127" s="6">
        <v>-53.944244370617888</v>
      </c>
      <c r="CC127" s="6">
        <v>-53.944244370617888</v>
      </c>
      <c r="CD127" s="6">
        <v>-53.944244370617888</v>
      </c>
      <c r="CE127" s="6">
        <v>-53.944244370617888</v>
      </c>
      <c r="CF127" s="6">
        <v>-53.944244370617888</v>
      </c>
      <c r="CG127" s="6">
        <v>-53.944244370617888</v>
      </c>
      <c r="CH127" s="6">
        <v>-53.944244370617888</v>
      </c>
      <c r="CI127" s="6">
        <v>-53.944244370617888</v>
      </c>
      <c r="CJ127" s="6">
        <v>-53.944244370617888</v>
      </c>
      <c r="CK127" s="6">
        <v>-53.944244370617888</v>
      </c>
      <c r="CL127" s="6">
        <v>-53.944244370617888</v>
      </c>
      <c r="CM127" s="6">
        <v>-56.55099138192179</v>
      </c>
      <c r="CN127" s="6">
        <v>-56.740923871181607</v>
      </c>
      <c r="CO127" s="6">
        <v>-56.883559299655573</v>
      </c>
      <c r="CP127" s="6">
        <v>-56.848793898931575</v>
      </c>
      <c r="CQ127" s="6">
        <v>-56.794022110300858</v>
      </c>
      <c r="CR127" s="6">
        <v>-56.796593750862897</v>
      </c>
      <c r="CS127" s="6">
        <v>-56.855363218376851</v>
      </c>
      <c r="CT127" s="6">
        <v>-57.253333776317838</v>
      </c>
      <c r="CU127" s="6">
        <v>-56.412459491396199</v>
      </c>
      <c r="CV127" s="6">
        <v>-56.806747891083283</v>
      </c>
      <c r="CW127" s="6">
        <v>-57.269409662377583</v>
      </c>
      <c r="CX127" s="6">
        <v>-55.622581394765348</v>
      </c>
      <c r="CY127" s="6">
        <v>-55.242792992084446</v>
      </c>
      <c r="CZ127" s="6">
        <v>-55.498230093917122</v>
      </c>
      <c r="DA127" s="6">
        <v>-54.846482637989304</v>
      </c>
      <c r="DB127" s="6">
        <v>-55.307201709637653</v>
      </c>
      <c r="DC127" s="6">
        <v>-54.89189389201421</v>
      </c>
      <c r="DD127" s="6">
        <v>-54.169554519515316</v>
      </c>
      <c r="DE127" s="6">
        <v>-54.677458905918101</v>
      </c>
      <c r="DF127" s="6">
        <v>-54.189717764766044</v>
      </c>
      <c r="DG127" s="6">
        <v>-54.263328792144335</v>
      </c>
      <c r="DH127" s="6">
        <v>-54.428878476654823</v>
      </c>
      <c r="DI127" s="6">
        <v>-53.926509881542295</v>
      </c>
      <c r="DJ127" s="6">
        <v>-53.702811582477935</v>
      </c>
      <c r="DK127" s="6">
        <v>-54.226459103810839</v>
      </c>
      <c r="DL127" s="6">
        <v>-54.670009203267043</v>
      </c>
      <c r="DM127" s="6">
        <v>-54.694223344989283</v>
      </c>
      <c r="DN127" s="6">
        <v>-54.646682350402251</v>
      </c>
      <c r="DO127" s="6">
        <v>-55.954750297130957</v>
      </c>
      <c r="DP127" s="6">
        <v>-57.10975122547103</v>
      </c>
      <c r="DQ127" s="6">
        <v>-57.212298986367259</v>
      </c>
      <c r="DR127" s="6">
        <v>-56.861757882523989</v>
      </c>
      <c r="DS127" s="6">
        <v>-56.329997593671848</v>
      </c>
      <c r="DT127" s="6">
        <v>-56.452447243239824</v>
      </c>
      <c r="DU127" s="6">
        <v>-56.165975609987456</v>
      </c>
      <c r="DV127" s="6">
        <v>-55.497991139670084</v>
      </c>
      <c r="DW127" s="6">
        <v>-55.39178334090883</v>
      </c>
      <c r="DX127" s="6">
        <v>-54.572591963365028</v>
      </c>
      <c r="DY127" s="6">
        <v>-52.783813400318962</v>
      </c>
      <c r="DZ127" s="6">
        <v>-55.944244370617888</v>
      </c>
    </row>
    <row r="128" spans="1:130" s="6" customFormat="1" x14ac:dyDescent="0.25">
      <c r="B128" s="31" t="s">
        <v>151</v>
      </c>
      <c r="C128" s="31"/>
      <c r="D128" s="31">
        <f>1000*((1+D127/1000)*(1+D129/1000)*(1+D132/1000)-1)</f>
        <v>-370.49857526160343</v>
      </c>
      <c r="G128" s="31" t="s">
        <v>152</v>
      </c>
      <c r="H128" s="36"/>
      <c r="I128" s="36">
        <f t="shared" ref="I128:R128" si="42">1000*((1+I127/1000)*(1+I129/1000)*(1+I132/1000)-1)</f>
        <v>-370.49857526160343</v>
      </c>
      <c r="J128" s="36">
        <f t="shared" si="42"/>
        <v>-370.49857526160343</v>
      </c>
      <c r="K128" s="36">
        <f t="shared" si="42"/>
        <v>-370.49857526160343</v>
      </c>
      <c r="L128" s="36">
        <f t="shared" si="42"/>
        <v>-370.49857526160343</v>
      </c>
      <c r="M128" s="36">
        <f t="shared" si="42"/>
        <v>-370.49857526160343</v>
      </c>
      <c r="N128" s="36">
        <f t="shared" si="42"/>
        <v>-370.49857526160343</v>
      </c>
      <c r="O128" s="36">
        <f t="shared" si="42"/>
        <v>-370.49857526160343</v>
      </c>
      <c r="P128" s="36">
        <f t="shared" si="42"/>
        <v>-370.49857526160343</v>
      </c>
      <c r="Q128" s="36">
        <f t="shared" si="42"/>
        <v>-370.49857526160343</v>
      </c>
      <c r="R128" s="36">
        <f t="shared" si="42"/>
        <v>-370.49857526160343</v>
      </c>
      <c r="S128" s="36">
        <f>1000*((1+S127/1000)*(1+S129/1000)*(1+S132/1000)-1)</f>
        <v>-370.49857526160343</v>
      </c>
      <c r="T128" s="36">
        <f t="shared" ref="T128:BF128" si="43">1000*((1+T127/1000)*(1+T129/1000)*(1+T132/1000)-1)</f>
        <v>-365.50472569969452</v>
      </c>
      <c r="U128" s="36">
        <f t="shared" si="43"/>
        <v>-364.71467810507198</v>
      </c>
      <c r="V128" s="36">
        <f t="shared" si="43"/>
        <v>-364.27583370142014</v>
      </c>
      <c r="W128" s="36">
        <f t="shared" si="43"/>
        <v>-364.03761991113669</v>
      </c>
      <c r="X128" s="36">
        <f t="shared" si="43"/>
        <v>-364.01153642685858</v>
      </c>
      <c r="Y128" s="36">
        <f t="shared" si="43"/>
        <v>-364.17142622642706</v>
      </c>
      <c r="Z128" s="36">
        <f t="shared" si="43"/>
        <v>-364.45875120302628</v>
      </c>
      <c r="AA128" s="36">
        <f t="shared" si="43"/>
        <v>-364.97678799434209</v>
      </c>
      <c r="AB128" s="36">
        <f t="shared" si="43"/>
        <v>-364.84765196855437</v>
      </c>
      <c r="AC128" s="36">
        <f t="shared" si="43"/>
        <v>-365.36818761043787</v>
      </c>
      <c r="AD128" s="36">
        <f t="shared" si="43"/>
        <v>-365.91155784066052</v>
      </c>
      <c r="AE128" s="36">
        <f t="shared" si="43"/>
        <v>-365.24892449487533</v>
      </c>
      <c r="AF128" s="36">
        <f t="shared" si="43"/>
        <v>-365.2789960991073</v>
      </c>
      <c r="AG128" s="36">
        <f t="shared" si="43"/>
        <v>-365.71196740578029</v>
      </c>
      <c r="AH128" s="36">
        <f t="shared" si="43"/>
        <v>-365.68969818366105</v>
      </c>
      <c r="AI128" s="36">
        <f t="shared" si="43"/>
        <v>-366.51336998653363</v>
      </c>
      <c r="AJ128" s="36">
        <f t="shared" si="43"/>
        <v>-367.05861539666085</v>
      </c>
      <c r="AK128" s="36">
        <f t="shared" si="43"/>
        <v>-367.78659481530849</v>
      </c>
      <c r="AL128" s="36">
        <f t="shared" si="43"/>
        <v>-369.86790808239743</v>
      </c>
      <c r="AM128" s="36">
        <f t="shared" si="43"/>
        <v>-372.02132432053224</v>
      </c>
      <c r="AN128" s="36">
        <f t="shared" si="43"/>
        <v>-375.50609262491344</v>
      </c>
      <c r="AO128" s="36">
        <f t="shared" si="43"/>
        <v>-380.26576816070576</v>
      </c>
      <c r="AP128" s="36">
        <f t="shared" si="43"/>
        <v>-386.07174819210877</v>
      </c>
      <c r="AQ128" s="36">
        <f t="shared" si="43"/>
        <v>-393.91486550059705</v>
      </c>
      <c r="AR128" s="36">
        <f t="shared" si="43"/>
        <v>-404.48839541161595</v>
      </c>
      <c r="AS128" s="36">
        <f t="shared" si="43"/>
        <v>-417.6387591112948</v>
      </c>
      <c r="AT128" s="36">
        <f t="shared" si="43"/>
        <v>-388.70261053338248</v>
      </c>
      <c r="AU128" s="36">
        <f t="shared" si="43"/>
        <v>-387.97182713788635</v>
      </c>
      <c r="AV128" s="36">
        <f t="shared" si="43"/>
        <v>-387.76039669012317</v>
      </c>
      <c r="AW128" s="36">
        <f t="shared" si="43"/>
        <v>-374.83891289773754</v>
      </c>
      <c r="AX128" s="36">
        <f t="shared" si="43"/>
        <v>-397.01067356948926</v>
      </c>
      <c r="AY128" s="36">
        <f t="shared" si="43"/>
        <v>-395.51191137838271</v>
      </c>
      <c r="AZ128" s="36">
        <f t="shared" si="43"/>
        <v>-393.46219165733521</v>
      </c>
      <c r="BA128" s="36">
        <f t="shared" si="43"/>
        <v>-391.38769361549919</v>
      </c>
      <c r="BB128" s="36">
        <f t="shared" si="43"/>
        <v>-388.63577397931994</v>
      </c>
      <c r="BC128" s="36">
        <f t="shared" si="43"/>
        <v>-385.24632603145545</v>
      </c>
      <c r="BD128" s="36">
        <f t="shared" si="43"/>
        <v>-381.86200194257646</v>
      </c>
      <c r="BE128" s="36">
        <f t="shared" si="43"/>
        <v>-377.69477290638252</v>
      </c>
      <c r="BF128" s="36">
        <f t="shared" si="43"/>
        <v>-331.13432177292412</v>
      </c>
      <c r="BG128" s="36">
        <f>1000*((1+BG127/1000)*(1+BG129/1000)*(1+BG132/1000)-1)</f>
        <v>-373.71830869377311</v>
      </c>
      <c r="BU128" s="6" t="s">
        <v>151</v>
      </c>
      <c r="BW128" s="6">
        <v>-377.29212352367693</v>
      </c>
      <c r="BZ128" s="6" t="s">
        <v>152</v>
      </c>
      <c r="CB128" s="6">
        <v>-377.29212352367693</v>
      </c>
      <c r="CC128" s="6">
        <v>-377.29212352367693</v>
      </c>
      <c r="CD128" s="6">
        <v>-377.29212352367693</v>
      </c>
      <c r="CE128" s="6">
        <v>-377.29212352367693</v>
      </c>
      <c r="CF128" s="6">
        <v>-377.29212352367693</v>
      </c>
      <c r="CG128" s="6">
        <v>-377.29212352367693</v>
      </c>
      <c r="CH128" s="6">
        <v>-377.29212352367693</v>
      </c>
      <c r="CI128" s="6">
        <v>-377.29212352367693</v>
      </c>
      <c r="CJ128" s="6">
        <v>-377.29212352367693</v>
      </c>
      <c r="CK128" s="6">
        <v>-377.29212352367693</v>
      </c>
      <c r="CL128" s="6">
        <v>-377.29212352367693</v>
      </c>
      <c r="CM128" s="6">
        <v>-394.70271260942292</v>
      </c>
      <c r="CN128" s="6">
        <v>-397.76377430756003</v>
      </c>
      <c r="CO128" s="6">
        <v>-400.55966236133156</v>
      </c>
      <c r="CP128" s="6">
        <v>-402.78478456222433</v>
      </c>
      <c r="CQ128" s="6">
        <v>-404.35298156613254</v>
      </c>
      <c r="CR128" s="6">
        <v>-405.17525413754942</v>
      </c>
      <c r="CS128" s="6">
        <v>-405.17068681999092</v>
      </c>
      <c r="CT128" s="6">
        <v>-404.4994466057006</v>
      </c>
      <c r="CU128" s="6">
        <v>-402.20416530389105</v>
      </c>
      <c r="CV128" s="6">
        <v>-399.94195021912526</v>
      </c>
      <c r="CW128" s="6">
        <v>-397.11035503285598</v>
      </c>
      <c r="CX128" s="6">
        <v>-392.47191543459979</v>
      </c>
      <c r="CY128" s="6">
        <v>-388.36694348094881</v>
      </c>
      <c r="CZ128" s="6">
        <v>-384.58737559885014</v>
      </c>
      <c r="DA128" s="6">
        <v>-380.32058701014171</v>
      </c>
      <c r="DB128" s="6">
        <v>-377.07797843905001</v>
      </c>
      <c r="DC128" s="6">
        <v>-373.74312201291559</v>
      </c>
      <c r="DD128" s="6">
        <v>-370.87845118176944</v>
      </c>
      <c r="DE128" s="6">
        <v>-369.70712854384612</v>
      </c>
      <c r="DF128" s="6">
        <v>-368.96059593701682</v>
      </c>
      <c r="DG128" s="6">
        <v>-369.91164775437767</v>
      </c>
      <c r="DH128" s="6">
        <v>-372.51321368260091</v>
      </c>
      <c r="DI128" s="6">
        <v>-376.57183627284883</v>
      </c>
      <c r="DJ128" s="6">
        <v>-383.08000222455297</v>
      </c>
      <c r="DK128" s="6">
        <v>-392.76108004011422</v>
      </c>
      <c r="DL128" s="6">
        <v>-405.56605993889684</v>
      </c>
      <c r="DM128" s="6">
        <v>-379.34395492897454</v>
      </c>
      <c r="DN128" s="6">
        <v>-380.23189982894047</v>
      </c>
      <c r="DO128" s="6">
        <v>-382.11435858780806</v>
      </c>
      <c r="DP128" s="6">
        <v>-371.88085578325638</v>
      </c>
      <c r="DQ128" s="6">
        <v>-396.39920477660087</v>
      </c>
      <c r="DR128" s="6">
        <v>-397.52727784785981</v>
      </c>
      <c r="DS128" s="6">
        <v>-397.55288744417862</v>
      </c>
      <c r="DT128" s="6">
        <v>-396.54847743528211</v>
      </c>
      <c r="DU128" s="6">
        <v>-393.38600425995043</v>
      </c>
      <c r="DV128" s="6">
        <v>-387.73651575187972</v>
      </c>
      <c r="DW128" s="6">
        <v>-380.08075650126085</v>
      </c>
      <c r="DX128" s="6">
        <v>-369.74544866879035</v>
      </c>
      <c r="DY128" s="6">
        <v>-331.17359304911179</v>
      </c>
      <c r="DZ128" s="6">
        <v>-380.49711494750318</v>
      </c>
    </row>
    <row r="129" spans="2:130" s="6" customFormat="1" x14ac:dyDescent="0.25">
      <c r="B129" s="31" t="s">
        <v>153</v>
      </c>
      <c r="C129" s="31"/>
      <c r="D129" s="31">
        <v>-335.12032572046729</v>
      </c>
      <c r="G129" s="31" t="s">
        <v>154</v>
      </c>
      <c r="H129" s="36"/>
      <c r="I129" s="36">
        <f t="shared" ref="I129:Q129" si="44">$D$129+I136</f>
        <v>-335.12032572046729</v>
      </c>
      <c r="J129" s="36">
        <f t="shared" si="44"/>
        <v>-335.12032572046729</v>
      </c>
      <c r="K129" s="36">
        <f t="shared" si="44"/>
        <v>-335.12032572046729</v>
      </c>
      <c r="L129" s="36">
        <f t="shared" si="44"/>
        <v>-335.12032572046729</v>
      </c>
      <c r="M129" s="36">
        <f t="shared" si="44"/>
        <v>-335.12032572046729</v>
      </c>
      <c r="N129" s="36">
        <f t="shared" si="44"/>
        <v>-335.12032572046729</v>
      </c>
      <c r="O129" s="36">
        <f t="shared" si="44"/>
        <v>-335.12032572046729</v>
      </c>
      <c r="P129" s="36">
        <f t="shared" si="44"/>
        <v>-335.12032572046729</v>
      </c>
      <c r="Q129" s="36">
        <f t="shared" si="44"/>
        <v>-335.12032572046729</v>
      </c>
      <c r="R129" s="36">
        <f>$D$129+R136</f>
        <v>-335.12032572046729</v>
      </c>
      <c r="S129" s="36">
        <f>$D$129+S136</f>
        <v>-335.12032572046729</v>
      </c>
      <c r="T129" s="36">
        <f t="shared" ref="T129:BF129" si="45">$D$129+T136</f>
        <v>-329.62505717420339</v>
      </c>
      <c r="U129" s="36">
        <f t="shared" si="45"/>
        <v>-328.90059601461041</v>
      </c>
      <c r="V129" s="36">
        <f t="shared" si="45"/>
        <v>-328.53453450500757</v>
      </c>
      <c r="W129" s="36">
        <f t="shared" si="45"/>
        <v>-328.43482241047946</v>
      </c>
      <c r="X129" s="36">
        <f t="shared" si="45"/>
        <v>-328.51984508939984</v>
      </c>
      <c r="Y129" s="36">
        <f t="shared" si="45"/>
        <v>-328.71850147951102</v>
      </c>
      <c r="Z129" s="36">
        <f t="shared" si="45"/>
        <v>-328.97065470211527</v>
      </c>
      <c r="AA129" s="36">
        <f t="shared" si="45"/>
        <v>-329.22784829801049</v>
      </c>
      <c r="AB129" s="36">
        <f t="shared" si="45"/>
        <v>-329.4542139284984</v>
      </c>
      <c r="AC129" s="36">
        <f t="shared" si="45"/>
        <v>-329.62752305937619</v>
      </c>
      <c r="AD129" s="36">
        <f t="shared" si="45"/>
        <v>-329.74035719387876</v>
      </c>
      <c r="AE129" s="36">
        <f t="shared" si="45"/>
        <v>-329.80138947231654</v>
      </c>
      <c r="AF129" s="36">
        <f t="shared" si="45"/>
        <v>-329.83678526780017</v>
      </c>
      <c r="AG129" s="36">
        <f t="shared" si="45"/>
        <v>-329.89174074200486</v>
      </c>
      <c r="AH129" s="36">
        <f t="shared" si="45"/>
        <v>-330.03218577914703</v>
      </c>
      <c r="AI129" s="36">
        <f t="shared" si="45"/>
        <v>-330.3466805046989</v>
      </c>
      <c r="AJ129" s="36">
        <f t="shared" si="45"/>
        <v>-330.94853150004536</v>
      </c>
      <c r="AK129" s="36">
        <f t="shared" si="45"/>
        <v>-331.97814312777211</v>
      </c>
      <c r="AL129" s="36">
        <f t="shared" si="45"/>
        <v>-333.60559880450421</v>
      </c>
      <c r="AM129" s="36">
        <f t="shared" si="45"/>
        <v>-336.03343373085767</v>
      </c>
      <c r="AN129" s="36">
        <f t="shared" si="45"/>
        <v>-339.49951113002277</v>
      </c>
      <c r="AO129" s="36">
        <f t="shared" si="45"/>
        <v>-344.27984481695626</v>
      </c>
      <c r="AP129" s="36">
        <f t="shared" si="45"/>
        <v>-350.69111858636967</v>
      </c>
      <c r="AQ129" s="36">
        <f t="shared" si="45"/>
        <v>-359.09253548199422</v>
      </c>
      <c r="AR129" s="36">
        <f t="shared" si="45"/>
        <v>-369.88648854027861</v>
      </c>
      <c r="AS129" s="36">
        <f t="shared" si="45"/>
        <v>-383.51738566012801</v>
      </c>
      <c r="AT129" s="36">
        <f t="shared" si="45"/>
        <v>-352.93562459781208</v>
      </c>
      <c r="AU129" s="36">
        <f t="shared" si="45"/>
        <v>-352.30079287574983</v>
      </c>
      <c r="AV129" s="36">
        <f t="shared" si="45"/>
        <v>-351.28259519806926</v>
      </c>
      <c r="AW129" s="36">
        <f t="shared" si="45"/>
        <v>-336.93557501321465</v>
      </c>
      <c r="AX129" s="36">
        <f t="shared" si="45"/>
        <v>-360.56611885580202</v>
      </c>
      <c r="AY129" s="36">
        <f t="shared" si="45"/>
        <v>-359.38526085789556</v>
      </c>
      <c r="AZ129" s="36">
        <f t="shared" si="45"/>
        <v>-357.70075052864672</v>
      </c>
      <c r="BA129" s="36">
        <f t="shared" si="45"/>
        <v>-355.49149876164375</v>
      </c>
      <c r="BB129" s="36">
        <f t="shared" si="45"/>
        <v>-352.74748333556022</v>
      </c>
      <c r="BC129" s="36">
        <f t="shared" si="45"/>
        <v>-349.47298192596617</v>
      </c>
      <c r="BD129" s="36">
        <f t="shared" si="45"/>
        <v>-345.68851714281283</v>
      </c>
      <c r="BE129" s="36">
        <f t="shared" si="45"/>
        <v>-341.43205728594182</v>
      </c>
      <c r="BF129" s="36">
        <f t="shared" si="45"/>
        <v>-294.071488142926</v>
      </c>
      <c r="BG129" s="36">
        <f>$D$129+BG136</f>
        <v>-337.12032572046729</v>
      </c>
      <c r="BU129" s="6" t="s">
        <v>153</v>
      </c>
      <c r="BW129" s="6">
        <v>-341.94218824352032</v>
      </c>
      <c r="BZ129" s="6" t="s">
        <v>154</v>
      </c>
      <c r="CB129" s="6">
        <v>-341.94218824352032</v>
      </c>
      <c r="CC129" s="6">
        <v>-341.94218824352032</v>
      </c>
      <c r="CD129" s="6">
        <v>-341.94218824352032</v>
      </c>
      <c r="CE129" s="6">
        <v>-341.94218824352032</v>
      </c>
      <c r="CF129" s="6">
        <v>-341.94218824352032</v>
      </c>
      <c r="CG129" s="6">
        <v>-341.94218824352032</v>
      </c>
      <c r="CH129" s="6">
        <v>-341.94218824352032</v>
      </c>
      <c r="CI129" s="6">
        <v>-341.94218824352032</v>
      </c>
      <c r="CJ129" s="6">
        <v>-341.94218824352032</v>
      </c>
      <c r="CK129" s="6">
        <v>-341.94218824352032</v>
      </c>
      <c r="CL129" s="6">
        <v>-341.94218824352032</v>
      </c>
      <c r="CM129" s="6">
        <v>-358.57376751669125</v>
      </c>
      <c r="CN129" s="6">
        <v>-361.68903470586702</v>
      </c>
      <c r="CO129" s="6">
        <v>-364.55631116102546</v>
      </c>
      <c r="CP129" s="6">
        <v>-366.93841386056425</v>
      </c>
      <c r="CQ129" s="6">
        <v>-368.63740325576424</v>
      </c>
      <c r="CR129" s="6">
        <v>-369.50726106408507</v>
      </c>
      <c r="CS129" s="6">
        <v>-369.46313214757186</v>
      </c>
      <c r="CT129" s="6">
        <v>-368.48512258586123</v>
      </c>
      <c r="CU129" s="6">
        <v>-366.61596974825176</v>
      </c>
      <c r="CV129" s="6">
        <v>-363.95330057828016</v>
      </c>
      <c r="CW129" s="6">
        <v>-360.63825546887654</v>
      </c>
      <c r="CX129" s="6">
        <v>-356.84272371173887</v>
      </c>
      <c r="CY129" s="6">
        <v>-352.75730436330804</v>
      </c>
      <c r="CZ129" s="6">
        <v>-348.58156166090401</v>
      </c>
      <c r="DA129" s="6">
        <v>-344.51744856802537</v>
      </c>
      <c r="DB129" s="6">
        <v>-340.76614589002429</v>
      </c>
      <c r="DC129" s="6">
        <v>-337.52812880462028</v>
      </c>
      <c r="DD129" s="6">
        <v>-335.00605077948705</v>
      </c>
      <c r="DE129" s="6">
        <v>-333.4099853175054</v>
      </c>
      <c r="DF129" s="6">
        <v>-332.96461988228901</v>
      </c>
      <c r="DG129" s="6">
        <v>-333.9180817595917</v>
      </c>
      <c r="DH129" s="6">
        <v>-336.55212570292059</v>
      </c>
      <c r="DI129" s="6">
        <v>-341.19336146269086</v>
      </c>
      <c r="DJ129" s="6">
        <v>-348.22496629669786</v>
      </c>
      <c r="DK129" s="6">
        <v>-358.09780413806959</v>
      </c>
      <c r="DL129" s="6">
        <v>-371.33890582239979</v>
      </c>
      <c r="DM129" s="6">
        <v>-343.59013393914256</v>
      </c>
      <c r="DN129" s="6">
        <v>-344.56219328873482</v>
      </c>
      <c r="DO129" s="6">
        <v>-345.64757840803975</v>
      </c>
      <c r="DP129" s="6">
        <v>-333.9952783587164</v>
      </c>
      <c r="DQ129" s="6">
        <v>-359.92285974696779</v>
      </c>
      <c r="DR129" s="6">
        <v>-361.35655986475206</v>
      </c>
      <c r="DS129" s="6">
        <v>-361.74356878578277</v>
      </c>
      <c r="DT129" s="6">
        <v>-360.59648853311143</v>
      </c>
      <c r="DU129" s="6">
        <v>-357.44069208974628</v>
      </c>
      <c r="DV129" s="6">
        <v>-351.91511184121293</v>
      </c>
      <c r="DW129" s="6">
        <v>-343.88521988061058</v>
      </c>
      <c r="DX129" s="6">
        <v>-333.52444597589437</v>
      </c>
      <c r="DY129" s="6">
        <v>-294.07148814292646</v>
      </c>
      <c r="DZ129" s="6">
        <v>-343.94218824352032</v>
      </c>
    </row>
    <row r="130" spans="2:130" s="6" customFormat="1" x14ac:dyDescent="0.25">
      <c r="B130" s="31" t="s">
        <v>155</v>
      </c>
      <c r="C130" s="31"/>
      <c r="D130" s="31">
        <f>1000*((1+D129/1000)^2*(1+D133/1000)-1)</f>
        <v>-575.67537373175321</v>
      </c>
      <c r="G130" s="31" t="s">
        <v>156</v>
      </c>
      <c r="H130" s="36"/>
      <c r="I130" s="36">
        <f t="shared" ref="I130:BF130" si="46">1000*((1+I129/1000)^2*(1+I133/1000)-1)</f>
        <v>-575.67537373175321</v>
      </c>
      <c r="J130" s="36">
        <f t="shared" si="46"/>
        <v>-575.67537373175321</v>
      </c>
      <c r="K130" s="36">
        <f t="shared" si="46"/>
        <v>-575.67537373175321</v>
      </c>
      <c r="L130" s="36">
        <f t="shared" si="46"/>
        <v>-575.67537373175321</v>
      </c>
      <c r="M130" s="36">
        <f t="shared" si="46"/>
        <v>-575.67537373175321</v>
      </c>
      <c r="N130" s="36">
        <f t="shared" si="46"/>
        <v>-575.67537373175321</v>
      </c>
      <c r="O130" s="36">
        <f t="shared" si="46"/>
        <v>-575.67537373175321</v>
      </c>
      <c r="P130" s="36">
        <f t="shared" si="46"/>
        <v>-575.67537373175321</v>
      </c>
      <c r="Q130" s="36">
        <f t="shared" si="46"/>
        <v>-575.67537373175321</v>
      </c>
      <c r="R130" s="36">
        <f t="shared" si="46"/>
        <v>-575.67537373175321</v>
      </c>
      <c r="S130" s="36">
        <f t="shared" si="46"/>
        <v>-575.67537373175321</v>
      </c>
      <c r="T130" s="36">
        <f t="shared" si="46"/>
        <v>-568.63225299560156</v>
      </c>
      <c r="U130" s="36">
        <f t="shared" si="46"/>
        <v>-567.69940774878341</v>
      </c>
      <c r="V130" s="36">
        <f t="shared" si="46"/>
        <v>-567.22766908821472</v>
      </c>
      <c r="W130" s="36">
        <f t="shared" si="46"/>
        <v>-567.09912684188043</v>
      </c>
      <c r="X130" s="36">
        <f t="shared" si="46"/>
        <v>-567.20873366265437</v>
      </c>
      <c r="Y130" s="36">
        <f t="shared" si="46"/>
        <v>-567.46477706756411</v>
      </c>
      <c r="Z130" s="36">
        <f t="shared" si="46"/>
        <v>-567.78966213155411</v>
      </c>
      <c r="AA130" s="36">
        <f t="shared" si="46"/>
        <v>-568.12091568582116</v>
      </c>
      <c r="AB130" s="36">
        <f t="shared" si="46"/>
        <v>-568.4123591662551</v>
      </c>
      <c r="AC130" s="36">
        <f t="shared" si="46"/>
        <v>-568.63542644767165</v>
      </c>
      <c r="AD130" s="36">
        <f t="shared" si="46"/>
        <v>-568.78062498670306</v>
      </c>
      <c r="AE130" s="36">
        <f t="shared" si="46"/>
        <v>-568.85915307057155</v>
      </c>
      <c r="AF130" s="36">
        <f t="shared" si="46"/>
        <v>-568.90469231824454</v>
      </c>
      <c r="AG130" s="36">
        <f t="shared" si="46"/>
        <v>-568.97539173943142</v>
      </c>
      <c r="AH130" s="36">
        <f t="shared" si="46"/>
        <v>-569.15604590275564</v>
      </c>
      <c r="AI130" s="36">
        <f t="shared" si="46"/>
        <v>-569.56044248901344</v>
      </c>
      <c r="AJ130" s="36">
        <f t="shared" si="46"/>
        <v>-570.33381000103827</v>
      </c>
      <c r="AK130" s="36">
        <f t="shared" si="46"/>
        <v>-571.655229732924</v>
      </c>
      <c r="AL130" s="36">
        <f t="shared" si="46"/>
        <v>-573.73978118181969</v>
      </c>
      <c r="AM130" s="36">
        <f t="shared" si="46"/>
        <v>-576.84006014469276</v>
      </c>
      <c r="AN130" s="36">
        <f t="shared" si="46"/>
        <v>-581.24653748217099</v>
      </c>
      <c r="AO130" s="36">
        <f t="shared" si="46"/>
        <v>-587.28601036517102</v>
      </c>
      <c r="AP130" s="36">
        <f t="shared" si="46"/>
        <v>-595.31713972405419</v>
      </c>
      <c r="AQ130" s="36">
        <f t="shared" si="46"/>
        <v>-605.7217831167452</v>
      </c>
      <c r="AR130" s="36">
        <f t="shared" si="46"/>
        <v>-618.89055780684646</v>
      </c>
      <c r="AS130" s="36">
        <f t="shared" si="46"/>
        <v>-635.20087237347798</v>
      </c>
      <c r="AT130" s="36">
        <f t="shared" si="46"/>
        <v>-598.11008843498587</v>
      </c>
      <c r="AU130" s="36">
        <f t="shared" si="46"/>
        <v>-597.32111710862659</v>
      </c>
      <c r="AV130" s="36">
        <f t="shared" si="46"/>
        <v>-596.05408151937911</v>
      </c>
      <c r="AW130" s="36">
        <f t="shared" si="46"/>
        <v>-577.98918639718238</v>
      </c>
      <c r="AX130" s="36">
        <f t="shared" si="46"/>
        <v>-607.53275875187478</v>
      </c>
      <c r="AY130" s="36">
        <f t="shared" si="46"/>
        <v>-606.08186281155258</v>
      </c>
      <c r="AZ130" s="36">
        <f t="shared" si="46"/>
        <v>-604.00750656596585</v>
      </c>
      <c r="BA130" s="36">
        <f t="shared" si="46"/>
        <v>-601.27871098312175</v>
      </c>
      <c r="BB130" s="36">
        <f t="shared" si="46"/>
        <v>-597.87634641284831</v>
      </c>
      <c r="BC130" s="36">
        <f t="shared" si="46"/>
        <v>-593.79730394101227</v>
      </c>
      <c r="BD130" s="36">
        <f t="shared" si="46"/>
        <v>-589.05735836505221</v>
      </c>
      <c r="BE130" s="36">
        <f t="shared" si="46"/>
        <v>-583.69339863633661</v>
      </c>
      <c r="BF130" s="36">
        <f t="shared" si="46"/>
        <v>-521.66344613372644</v>
      </c>
      <c r="BG130" s="6">
        <f>1000*((1+BG129/1000)^2*(1+BG133/1000)-1)</f>
        <v>-578.22432473770198</v>
      </c>
      <c r="BU130" s="6" t="s">
        <v>155</v>
      </c>
      <c r="BW130" s="6">
        <v>-585.13220705737081</v>
      </c>
      <c r="BZ130" s="6" t="s">
        <v>156</v>
      </c>
      <c r="CB130" s="6">
        <v>-585.13220705737081</v>
      </c>
      <c r="CC130" s="6">
        <v>-585.13220705737081</v>
      </c>
      <c r="CD130" s="6">
        <v>-585.13220705737081</v>
      </c>
      <c r="CE130" s="6">
        <v>-585.13220705737081</v>
      </c>
      <c r="CF130" s="6">
        <v>-585.13220705737081</v>
      </c>
      <c r="CG130" s="6">
        <v>-585.13220705737081</v>
      </c>
      <c r="CH130" s="6">
        <v>-585.13220705737081</v>
      </c>
      <c r="CI130" s="6">
        <v>-585.13220705737081</v>
      </c>
      <c r="CJ130" s="6">
        <v>-585.13220705737081</v>
      </c>
      <c r="CK130" s="6">
        <v>-585.13220705737081</v>
      </c>
      <c r="CL130" s="6">
        <v>-585.13220705737081</v>
      </c>
      <c r="CM130" s="6">
        <v>-605.83772337055336</v>
      </c>
      <c r="CN130" s="6">
        <v>-609.65714600687795</v>
      </c>
      <c r="CO130" s="6">
        <v>-613.15608987500809</v>
      </c>
      <c r="CP130" s="6">
        <v>-616.05099531132043</v>
      </c>
      <c r="CQ130" s="6">
        <v>-618.10908873285348</v>
      </c>
      <c r="CR130" s="6">
        <v>-619.16066180798236</v>
      </c>
      <c r="CS130" s="6">
        <v>-619.1073491702349</v>
      </c>
      <c r="CT130" s="6">
        <v>-617.92484716593424</v>
      </c>
      <c r="CU130" s="6">
        <v>-615.65977389643001</v>
      </c>
      <c r="CV130" s="6">
        <v>-612.42154279184513</v>
      </c>
      <c r="CW130" s="6">
        <v>-608.37093351149554</v>
      </c>
      <c r="CX130" s="6">
        <v>-603.70736815681767</v>
      </c>
      <c r="CY130" s="6">
        <v>-598.65677240256082</v>
      </c>
      <c r="CZ130" s="6">
        <v>-593.46146562761623</v>
      </c>
      <c r="DA130" s="6">
        <v>-588.37296192901943</v>
      </c>
      <c r="DB130" s="6">
        <v>-583.64802721209696</v>
      </c>
      <c r="DC130" s="6">
        <v>-579.54791700554085</v>
      </c>
      <c r="DD130" s="6">
        <v>-576.34044046348583</v>
      </c>
      <c r="DE130" s="6">
        <v>-574.30433214056961</v>
      </c>
      <c r="DF130" s="6">
        <v>-573.73530630111532</v>
      </c>
      <c r="DG130" s="6">
        <v>-574.95304279083007</v>
      </c>
      <c r="DH130" s="6">
        <v>-578.30812149613632</v>
      </c>
      <c r="DI130" s="6">
        <v>-584.18748497966158</v>
      </c>
      <c r="DJ130" s="6">
        <v>-593.01625429367846</v>
      </c>
      <c r="DK130" s="6">
        <v>-605.25253865186164</v>
      </c>
      <c r="DL130" s="6">
        <v>-621.37020076107547</v>
      </c>
      <c r="DM130" s="6">
        <v>-587.20747621100952</v>
      </c>
      <c r="DN130" s="6">
        <v>-588.42915719518737</v>
      </c>
      <c r="DO130" s="6">
        <v>-589.79112622496405</v>
      </c>
      <c r="DP130" s="6">
        <v>-575.05156003700358</v>
      </c>
      <c r="DQ130" s="6">
        <v>-607.49403868584056</v>
      </c>
      <c r="DR130" s="6">
        <v>-609.25040702153274</v>
      </c>
      <c r="DS130" s="6">
        <v>-609.7238410198886</v>
      </c>
      <c r="DT130" s="6">
        <v>-608.319764731139</v>
      </c>
      <c r="DU130" s="6">
        <v>-604.44392299550589</v>
      </c>
      <c r="DV130" s="6">
        <v>-597.61163685875704</v>
      </c>
      <c r="DW130" s="6">
        <v>-587.57853063118205</v>
      </c>
      <c r="DX130" s="6">
        <v>-574.45051261734181</v>
      </c>
      <c r="DY130" s="6">
        <v>-522.57729501334757</v>
      </c>
      <c r="DZ130" s="6">
        <v>-587.65014601511666</v>
      </c>
    </row>
    <row r="131" spans="2:130" s="6" customFormat="1" x14ac:dyDescent="0.25">
      <c r="B131" s="31"/>
      <c r="C131" s="31"/>
      <c r="D131" s="47"/>
      <c r="G131" s="31" t="s">
        <v>157</v>
      </c>
      <c r="H131" s="36"/>
      <c r="I131" s="36">
        <f t="shared" ref="I131:BF131" si="47">I108-I93</f>
        <v>202.64405370443205</v>
      </c>
      <c r="J131" s="36">
        <f t="shared" si="47"/>
        <v>161.54418007742345</v>
      </c>
      <c r="K131" s="36">
        <f t="shared" si="47"/>
        <v>215.3015924433204</v>
      </c>
      <c r="L131" s="36">
        <f t="shared" si="47"/>
        <v>220.50435767220927</v>
      </c>
      <c r="M131" s="36">
        <f t="shared" si="47"/>
        <v>225.03749805535773</v>
      </c>
      <c r="N131" s="36">
        <f t="shared" si="47"/>
        <v>228.95525469663067</v>
      </c>
      <c r="O131" s="36">
        <f t="shared" si="47"/>
        <v>232.30699712569623</v>
      </c>
      <c r="P131" s="36">
        <f t="shared" si="47"/>
        <v>235.13752520759715</v>
      </c>
      <c r="Q131" s="36">
        <f t="shared" si="47"/>
        <v>237.48737105233619</v>
      </c>
      <c r="R131" s="36">
        <f t="shared" si="47"/>
        <v>239.39310092443105</v>
      </c>
      <c r="S131" s="36">
        <f t="shared" si="47"/>
        <v>240.88761715250638</v>
      </c>
      <c r="T131" s="36">
        <f t="shared" si="47"/>
        <v>242.00046003885302</v>
      </c>
      <c r="U131" s="36">
        <f t="shared" si="47"/>
        <v>242.75810976901403</v>
      </c>
      <c r="V131" s="36">
        <f t="shared" si="47"/>
        <v>243.18428832135129</v>
      </c>
      <c r="W131" s="36">
        <f t="shared" si="47"/>
        <v>243.30026137662014</v>
      </c>
      <c r="X131" s="36">
        <f t="shared" si="47"/>
        <v>243.12514022754243</v>
      </c>
      <c r="Y131" s="36">
        <f t="shared" si="47"/>
        <v>242.67618368838788</v>
      </c>
      <c r="Z131" s="36">
        <f t="shared" si="47"/>
        <v>241.96910000453727</v>
      </c>
      <c r="AA131" s="36">
        <f t="shared" si="47"/>
        <v>241.01834876206453</v>
      </c>
      <c r="AB131" s="36">
        <f t="shared" si="47"/>
        <v>239.8374427973061</v>
      </c>
      <c r="AC131" s="36">
        <f t="shared" si="47"/>
        <v>238.43925010643522</v>
      </c>
      <c r="AD131" s="36">
        <f t="shared" si="47"/>
        <v>236.83629575503528</v>
      </c>
      <c r="AE131" s="36">
        <f t="shared" si="47"/>
        <v>235.04106378768057</v>
      </c>
      <c r="AF131" s="36">
        <f t="shared" si="47"/>
        <v>233.06629913750226</v>
      </c>
      <c r="AG131" s="36">
        <f t="shared" si="47"/>
        <v>230.92530953575766</v>
      </c>
      <c r="AH131" s="36">
        <f t="shared" si="47"/>
        <v>228.63226742142456</v>
      </c>
      <c r="AI131" s="36">
        <f t="shared" si="47"/>
        <v>226.20251185075119</v>
      </c>
      <c r="AJ131" s="36">
        <f t="shared" si="47"/>
        <v>223.65285040684057</v>
      </c>
      <c r="AK131" s="36">
        <f t="shared" si="47"/>
        <v>221.0018611092317</v>
      </c>
      <c r="AL131" s="36">
        <f t="shared" si="47"/>
        <v>218.27019432345969</v>
      </c>
      <c r="AM131" s="36">
        <f t="shared" si="47"/>
        <v>215.48087467063999</v>
      </c>
      <c r="AN131" s="36">
        <f t="shared" si="47"/>
        <v>212.65960293703193</v>
      </c>
      <c r="AO131" s="36">
        <f t="shared" si="47"/>
        <v>209.83505798363041</v>
      </c>
      <c r="AP131" s="36">
        <f t="shared" si="47"/>
        <v>207.03919865571322</v>
      </c>
      <c r="AQ131" s="36">
        <f t="shared" si="47"/>
        <v>204.3075656924475</v>
      </c>
      <c r="AR131" s="36">
        <f t="shared" si="47"/>
        <v>201.67958363642424</v>
      </c>
      <c r="AS131" s="36">
        <f t="shared" si="47"/>
        <v>199.19886274327786</v>
      </c>
      <c r="AT131" s="36">
        <f t="shared" si="47"/>
        <v>196.91350089121886</v>
      </c>
      <c r="AU131" s="36">
        <f t="shared" si="47"/>
        <v>194.87638549063035</v>
      </c>
      <c r="AV131" s="36">
        <f t="shared" si="47"/>
        <v>193.14549539364043</v>
      </c>
      <c r="AW131" s="36">
        <f t="shared" si="47"/>
        <v>191.78420280368681</v>
      </c>
      <c r="AX131" s="36">
        <f t="shared" si="47"/>
        <v>190.86157518509799</v>
      </c>
      <c r="AY131" s="36">
        <f t="shared" si="47"/>
        <v>190.45267717266506</v>
      </c>
      <c r="AZ131" s="36">
        <f t="shared" si="47"/>
        <v>190.63887248121767</v>
      </c>
      <c r="BA131" s="36">
        <f t="shared" si="47"/>
        <v>191.50812581519415</v>
      </c>
      <c r="BB131" s="36">
        <f t="shared" si="47"/>
        <v>193.15530477821636</v>
      </c>
      <c r="BC131" s="36">
        <f t="shared" si="47"/>
        <v>195.68248178266748</v>
      </c>
      <c r="BD131" s="36">
        <f t="shared" si="47"/>
        <v>199.19923595925701</v>
      </c>
      <c r="BE131" s="36">
        <f t="shared" si="47"/>
        <v>203.82295506660961</v>
      </c>
      <c r="BF131" s="36">
        <f t="shared" si="47"/>
        <v>583.86843850193429</v>
      </c>
      <c r="BG131" s="17">
        <f>BG108-BG93</f>
        <v>-4951.6331151506765</v>
      </c>
      <c r="BZ131" s="6" t="s">
        <v>157</v>
      </c>
      <c r="CB131" s="6">
        <v>201.44267426532511</v>
      </c>
      <c r="CC131" s="6">
        <v>213.51568476032804</v>
      </c>
      <c r="CD131" s="6">
        <v>221.25657443879658</v>
      </c>
      <c r="CE131" s="6">
        <v>225.46549486334487</v>
      </c>
      <c r="CF131" s="6">
        <v>226.86091797820973</v>
      </c>
      <c r="CG131" s="6">
        <v>226.08335846528098</v>
      </c>
      <c r="CH131" s="6">
        <v>223.69909610013201</v>
      </c>
      <c r="CI131" s="6">
        <v>220.20389810804869</v>
      </c>
      <c r="CJ131" s="6">
        <v>216.02674152007097</v>
      </c>
      <c r="CK131" s="6">
        <v>211.53353552900461</v>
      </c>
      <c r="CL131" s="6">
        <v>207.03084384547014</v>
      </c>
      <c r="CM131" s="6">
        <v>202.76960705391832</v>
      </c>
      <c r="CN131" s="6">
        <v>198.94886496867326</v>
      </c>
      <c r="CO131" s="6">
        <v>195.71947898995603</v>
      </c>
      <c r="CP131" s="6">
        <v>193.18785445991534</v>
      </c>
      <c r="CQ131" s="6">
        <v>191.4196630186575</v>
      </c>
      <c r="CR131" s="6">
        <v>190.44356496028496</v>
      </c>
      <c r="CS131" s="6">
        <v>190.25493158891572</v>
      </c>
      <c r="CT131" s="6">
        <v>190.81956757472227</v>
      </c>
      <c r="CU131" s="6">
        <v>192.07743330995766</v>
      </c>
      <c r="CV131" s="6">
        <v>193.94636726498669</v>
      </c>
      <c r="CW131" s="6">
        <v>196.32580834431565</v>
      </c>
      <c r="CX131" s="6">
        <v>199.1005182426303</v>
      </c>
      <c r="CY131" s="6">
        <v>202.14430380081785</v>
      </c>
      <c r="CZ131" s="6">
        <v>205.32373936199349</v>
      </c>
      <c r="DA131" s="6">
        <v>208.50188912755112</v>
      </c>
      <c r="DB131" s="6">
        <v>211.54202951317052</v>
      </c>
      <c r="DC131" s="6">
        <v>214.31137150485785</v>
      </c>
      <c r="DD131" s="6">
        <v>216.68478301498368</v>
      </c>
      <c r="DE131" s="6">
        <v>218.54851123830031</v>
      </c>
      <c r="DF131" s="6">
        <v>219.80390500798205</v>
      </c>
      <c r="DG131" s="6">
        <v>220.37113715164577</v>
      </c>
      <c r="DH131" s="6">
        <v>220.19292684739952</v>
      </c>
      <c r="DI131" s="6">
        <v>219.23826197984624</v>
      </c>
      <c r="DJ131" s="6">
        <v>217.50612149614716</v>
      </c>
      <c r="DK131" s="6">
        <v>215.0291977620127</v>
      </c>
      <c r="DL131" s="6">
        <v>211.87761891777927</v>
      </c>
      <c r="DM131" s="6">
        <v>208.16267123439815</v>
      </c>
      <c r="DN131" s="6">
        <v>204.04052146948902</v>
      </c>
      <c r="DO131" s="6">
        <v>199.71593922336888</v>
      </c>
      <c r="DP131" s="6">
        <v>195.44601929507382</v>
      </c>
      <c r="DQ131" s="6">
        <v>191.54390403839608</v>
      </c>
      <c r="DR131" s="6">
        <v>188.38250571791343</v>
      </c>
      <c r="DS131" s="6">
        <v>186.39822886502139</v>
      </c>
      <c r="DT131" s="6">
        <v>186.09469263396016</v>
      </c>
      <c r="DU131" s="6">
        <v>188.04645315784626</v>
      </c>
      <c r="DV131" s="6">
        <v>192.90272590470693</v>
      </c>
      <c r="DW131" s="6">
        <v>201.39110803350189</v>
      </c>
      <c r="DX131" s="6">
        <v>214.32130075016892</v>
      </c>
      <c r="DY131" s="6">
        <v>583.86843850193429</v>
      </c>
      <c r="DZ131" s="6">
        <v>-4951.6331151506765</v>
      </c>
    </row>
    <row r="132" spans="2:130" s="6" customFormat="1" x14ac:dyDescent="0.25">
      <c r="B132" s="31" t="s">
        <v>158</v>
      </c>
      <c r="C132" s="31"/>
      <c r="D132" s="31">
        <v>0.29725594307251085</v>
      </c>
      <c r="G132" s="31" t="s">
        <v>159</v>
      </c>
      <c r="H132" s="36"/>
      <c r="I132" s="36">
        <f t="shared" ref="I132:BF132" si="48">$D$132+I137</f>
        <v>0.29725594307251085</v>
      </c>
      <c r="J132" s="36">
        <f t="shared" si="48"/>
        <v>0.29725594307251085</v>
      </c>
      <c r="K132" s="36">
        <f t="shared" si="48"/>
        <v>0.29725594307251085</v>
      </c>
      <c r="L132" s="36">
        <f t="shared" si="48"/>
        <v>0.29725594307251085</v>
      </c>
      <c r="M132" s="36">
        <f t="shared" si="48"/>
        <v>0.29725594307251085</v>
      </c>
      <c r="N132" s="36">
        <f t="shared" si="48"/>
        <v>0.29725594307251085</v>
      </c>
      <c r="O132" s="36">
        <f t="shared" si="48"/>
        <v>0.29725594307251085</v>
      </c>
      <c r="P132" s="36">
        <f t="shared" si="48"/>
        <v>0.29725594307251085</v>
      </c>
      <c r="Q132" s="36">
        <f t="shared" si="48"/>
        <v>0.29725594307251085</v>
      </c>
      <c r="R132" s="36">
        <f t="shared" si="48"/>
        <v>0.29725594307251085</v>
      </c>
      <c r="S132" s="36">
        <f t="shared" si="48"/>
        <v>0.29725594307251085</v>
      </c>
      <c r="T132" s="36">
        <f t="shared" si="48"/>
        <v>0.29725594307251085</v>
      </c>
      <c r="U132" s="36">
        <f t="shared" si="48"/>
        <v>0.29725594307251085</v>
      </c>
      <c r="V132" s="36">
        <f t="shared" si="48"/>
        <v>0.29725594307251085</v>
      </c>
      <c r="W132" s="36">
        <f t="shared" si="48"/>
        <v>0.29725594307251085</v>
      </c>
      <c r="X132" s="36">
        <f t="shared" si="48"/>
        <v>0.29725594307251085</v>
      </c>
      <c r="Y132" s="36">
        <f t="shared" si="48"/>
        <v>0.29725594307251085</v>
      </c>
      <c r="Z132" s="36">
        <f t="shared" si="48"/>
        <v>0.29725594307251085</v>
      </c>
      <c r="AA132" s="36">
        <f t="shared" si="48"/>
        <v>0.29725594307251085</v>
      </c>
      <c r="AB132" s="36">
        <f t="shared" si="48"/>
        <v>0.29725594307251085</v>
      </c>
      <c r="AC132" s="36">
        <f t="shared" si="48"/>
        <v>0.29725594307251085</v>
      </c>
      <c r="AD132" s="36">
        <f t="shared" si="48"/>
        <v>0.29725594307251085</v>
      </c>
      <c r="AE132" s="36">
        <f t="shared" si="48"/>
        <v>0.29725594307251085</v>
      </c>
      <c r="AF132" s="36">
        <f t="shared" si="48"/>
        <v>0.29725594307251085</v>
      </c>
      <c r="AG132" s="36">
        <f t="shared" si="48"/>
        <v>0.29725594307251085</v>
      </c>
      <c r="AH132" s="36">
        <f t="shared" si="48"/>
        <v>0.29725594307251085</v>
      </c>
      <c r="AI132" s="36">
        <f t="shared" si="48"/>
        <v>0.29725594307251085</v>
      </c>
      <c r="AJ132" s="36">
        <f t="shared" si="48"/>
        <v>0.29725594307251085</v>
      </c>
      <c r="AK132" s="36">
        <f t="shared" si="48"/>
        <v>0.29725594307251085</v>
      </c>
      <c r="AL132" s="36">
        <f t="shared" si="48"/>
        <v>0.29725594307251085</v>
      </c>
      <c r="AM132" s="36">
        <f t="shared" si="48"/>
        <v>0.29725594307251085</v>
      </c>
      <c r="AN132" s="36">
        <f t="shared" si="48"/>
        <v>0.29725594307251085</v>
      </c>
      <c r="AO132" s="36">
        <f t="shared" si="48"/>
        <v>0.29725594307251085</v>
      </c>
      <c r="AP132" s="36">
        <f t="shared" si="48"/>
        <v>0.29725594307251085</v>
      </c>
      <c r="AQ132" s="36">
        <f t="shared" si="48"/>
        <v>0.29725594307251085</v>
      </c>
      <c r="AR132" s="36">
        <f t="shared" si="48"/>
        <v>0.29725594307251085</v>
      </c>
      <c r="AS132" s="36">
        <f t="shared" si="48"/>
        <v>0.29725594307251085</v>
      </c>
      <c r="AT132" s="36">
        <f t="shared" si="48"/>
        <v>0.29725594307251085</v>
      </c>
      <c r="AU132" s="36">
        <f t="shared" si="48"/>
        <v>0.29725594307251085</v>
      </c>
      <c r="AV132" s="36">
        <f t="shared" si="48"/>
        <v>0.29725594307251085</v>
      </c>
      <c r="AW132" s="36">
        <f t="shared" si="48"/>
        <v>0.29725594307251085</v>
      </c>
      <c r="AX132" s="36">
        <f t="shared" si="48"/>
        <v>0.29725594307251085</v>
      </c>
      <c r="AY132" s="36">
        <f t="shared" si="48"/>
        <v>0.29725594307251085</v>
      </c>
      <c r="AZ132" s="36">
        <f t="shared" si="48"/>
        <v>0.29725594307251085</v>
      </c>
      <c r="BA132" s="36">
        <f t="shared" si="48"/>
        <v>0.29725594307251085</v>
      </c>
      <c r="BB132" s="36">
        <f t="shared" si="48"/>
        <v>0.29725594307251085</v>
      </c>
      <c r="BC132" s="36">
        <f t="shared" si="48"/>
        <v>0.29725594307251085</v>
      </c>
      <c r="BD132" s="36">
        <f t="shared" si="48"/>
        <v>0.29725594307251085</v>
      </c>
      <c r="BE132" s="36">
        <f t="shared" si="48"/>
        <v>0.29725594307251085</v>
      </c>
      <c r="BF132" s="36">
        <f t="shared" si="48"/>
        <v>0.29725594307251085</v>
      </c>
      <c r="BG132" s="6">
        <f>$D$132+BG137</f>
        <v>0.29725594307251085</v>
      </c>
      <c r="BU132" s="6" t="s">
        <v>158</v>
      </c>
      <c r="BW132" s="6">
        <v>0.2385252425973354</v>
      </c>
      <c r="BZ132" s="6" t="s">
        <v>159</v>
      </c>
      <c r="CB132" s="6">
        <v>0.2385252425973354</v>
      </c>
      <c r="CC132" s="6">
        <v>0.2385252425973354</v>
      </c>
      <c r="CD132" s="6">
        <v>0.2385252425973354</v>
      </c>
      <c r="CE132" s="6">
        <v>0.2385252425973354</v>
      </c>
      <c r="CF132" s="6">
        <v>0.2385252425973354</v>
      </c>
      <c r="CG132" s="6">
        <v>0.2385252425973354</v>
      </c>
      <c r="CH132" s="6">
        <v>0.2385252425973354</v>
      </c>
      <c r="CI132" s="6">
        <v>0.2385252425973354</v>
      </c>
      <c r="CJ132" s="6">
        <v>0.2385252425973354</v>
      </c>
      <c r="CK132" s="6">
        <v>0.2385252425973354</v>
      </c>
      <c r="CL132" s="6">
        <v>0.2385252425973354</v>
      </c>
      <c r="CM132" s="6">
        <v>0.2385252425973354</v>
      </c>
      <c r="CN132" s="6">
        <v>0.2385252425973354</v>
      </c>
      <c r="CO132" s="6">
        <v>0.2385252425973354</v>
      </c>
      <c r="CP132" s="6">
        <v>0.2385252425973354</v>
      </c>
      <c r="CQ132" s="6">
        <v>0.2385252425973354</v>
      </c>
      <c r="CR132" s="6">
        <v>0.2385252425973354</v>
      </c>
      <c r="CS132" s="6">
        <v>0.2385252425973354</v>
      </c>
      <c r="CT132" s="6">
        <v>0.2385252425973354</v>
      </c>
      <c r="CU132" s="6">
        <v>0.2385252425973354</v>
      </c>
      <c r="CV132" s="6">
        <v>0.2385252425973354</v>
      </c>
      <c r="CW132" s="6">
        <v>0.2385252425973354</v>
      </c>
      <c r="CX132" s="6">
        <v>0.2385252425973354</v>
      </c>
      <c r="CY132" s="6">
        <v>0.2385252425973354</v>
      </c>
      <c r="CZ132" s="6">
        <v>0.2385252425973354</v>
      </c>
      <c r="DA132" s="6">
        <v>0.2385252425973354</v>
      </c>
      <c r="DB132" s="6">
        <v>0.2385252425973354</v>
      </c>
      <c r="DC132" s="6">
        <v>0.2385252425973354</v>
      </c>
      <c r="DD132" s="6">
        <v>0.2385252425973354</v>
      </c>
      <c r="DE132" s="6">
        <v>0.2385252425973354</v>
      </c>
      <c r="DF132" s="6">
        <v>0.2385252425973354</v>
      </c>
      <c r="DG132" s="6">
        <v>0.2385252425973354</v>
      </c>
      <c r="DH132" s="6">
        <v>0.2385252425973354</v>
      </c>
      <c r="DI132" s="6">
        <v>0.2385252425973354</v>
      </c>
      <c r="DJ132" s="6">
        <v>0.2385252425973354</v>
      </c>
      <c r="DK132" s="6">
        <v>0.2385252425973354</v>
      </c>
      <c r="DL132" s="6">
        <v>0.2385252425973354</v>
      </c>
      <c r="DM132" s="6">
        <v>0.2385252425973354</v>
      </c>
      <c r="DN132" s="6">
        <v>0.2385252425973354</v>
      </c>
      <c r="DO132" s="6">
        <v>0.2385252425973354</v>
      </c>
      <c r="DP132" s="6">
        <v>0.2385252425973354</v>
      </c>
      <c r="DQ132" s="6">
        <v>0.2385252425973354</v>
      </c>
      <c r="DR132" s="6">
        <v>0.2385252425973354</v>
      </c>
      <c r="DS132" s="6">
        <v>0.2385252425973354</v>
      </c>
      <c r="DT132" s="6">
        <v>0.2385252425973354</v>
      </c>
      <c r="DU132" s="6">
        <v>0.2385252425973354</v>
      </c>
      <c r="DV132" s="6">
        <v>0.2385252425973354</v>
      </c>
      <c r="DW132" s="6">
        <v>0.2385252425973354</v>
      </c>
      <c r="DX132" s="6">
        <v>0.2385252425973354</v>
      </c>
      <c r="DY132" s="6">
        <v>0.2385252425973354</v>
      </c>
      <c r="DZ132" s="6">
        <v>0.2385252425973354</v>
      </c>
    </row>
    <row r="133" spans="2:130" s="6" customFormat="1" x14ac:dyDescent="0.25">
      <c r="B133" s="31" t="s">
        <v>160</v>
      </c>
      <c r="C133" s="31"/>
      <c r="D133" s="31">
        <v>-40.130649912242596</v>
      </c>
      <c r="G133" s="31" t="s">
        <v>161</v>
      </c>
      <c r="H133" s="36"/>
      <c r="I133" s="36">
        <f t="shared" ref="I133:BF133" si="49">$D$133+I138</f>
        <v>-40.130649912242596</v>
      </c>
      <c r="J133" s="36">
        <f t="shared" si="49"/>
        <v>-40.130649912242596</v>
      </c>
      <c r="K133" s="36">
        <f t="shared" si="49"/>
        <v>-40.130649912242596</v>
      </c>
      <c r="L133" s="36">
        <f t="shared" si="49"/>
        <v>-40.130649912242596</v>
      </c>
      <c r="M133" s="36">
        <f t="shared" si="49"/>
        <v>-40.130649912242596</v>
      </c>
      <c r="N133" s="36">
        <f t="shared" si="49"/>
        <v>-40.130649912242596</v>
      </c>
      <c r="O133" s="36">
        <f t="shared" si="49"/>
        <v>-40.130649912242596</v>
      </c>
      <c r="P133" s="36">
        <f t="shared" si="49"/>
        <v>-40.130649912242596</v>
      </c>
      <c r="Q133" s="36">
        <f t="shared" si="49"/>
        <v>-40.130649912242596</v>
      </c>
      <c r="R133" s="36">
        <f t="shared" si="49"/>
        <v>-40.130649912242596</v>
      </c>
      <c r="S133" s="36">
        <f t="shared" si="49"/>
        <v>-40.130649912242596</v>
      </c>
      <c r="T133" s="36">
        <f t="shared" si="49"/>
        <v>-40.130649912242596</v>
      </c>
      <c r="U133" s="36">
        <f t="shared" si="49"/>
        <v>-40.130649912242596</v>
      </c>
      <c r="V133" s="36">
        <f t="shared" si="49"/>
        <v>-40.130649912242596</v>
      </c>
      <c r="W133" s="36">
        <f t="shared" si="49"/>
        <v>-40.130649912242596</v>
      </c>
      <c r="X133" s="36">
        <f t="shared" si="49"/>
        <v>-40.130649912242596</v>
      </c>
      <c r="Y133" s="36">
        <f t="shared" si="49"/>
        <v>-40.130649912242596</v>
      </c>
      <c r="Z133" s="36">
        <f t="shared" si="49"/>
        <v>-40.130649912242596</v>
      </c>
      <c r="AA133" s="36">
        <f t="shared" si="49"/>
        <v>-40.130649912242596</v>
      </c>
      <c r="AB133" s="36">
        <f t="shared" si="49"/>
        <v>-40.130649912242596</v>
      </c>
      <c r="AC133" s="36">
        <f t="shared" si="49"/>
        <v>-40.130649912242596</v>
      </c>
      <c r="AD133" s="36">
        <f t="shared" si="49"/>
        <v>-40.130649912242596</v>
      </c>
      <c r="AE133" s="36">
        <f t="shared" si="49"/>
        <v>-40.130649912242596</v>
      </c>
      <c r="AF133" s="36">
        <f t="shared" si="49"/>
        <v>-40.130649912242596</v>
      </c>
      <c r="AG133" s="36">
        <f t="shared" si="49"/>
        <v>-40.130649912242596</v>
      </c>
      <c r="AH133" s="36">
        <f t="shared" si="49"/>
        <v>-40.130649912242596</v>
      </c>
      <c r="AI133" s="36">
        <f t="shared" si="49"/>
        <v>-40.130649912242596</v>
      </c>
      <c r="AJ133" s="36">
        <f t="shared" si="49"/>
        <v>-40.130649912242596</v>
      </c>
      <c r="AK133" s="36">
        <f t="shared" si="49"/>
        <v>-40.130649912242596</v>
      </c>
      <c r="AL133" s="36">
        <f t="shared" si="49"/>
        <v>-40.130649912242596</v>
      </c>
      <c r="AM133" s="36">
        <f t="shared" si="49"/>
        <v>-40.130649912242596</v>
      </c>
      <c r="AN133" s="36">
        <f t="shared" si="49"/>
        <v>-40.130649912242596</v>
      </c>
      <c r="AO133" s="36">
        <f t="shared" si="49"/>
        <v>-40.130649912242596</v>
      </c>
      <c r="AP133" s="36">
        <f t="shared" si="49"/>
        <v>-40.130649912242596</v>
      </c>
      <c r="AQ133" s="36">
        <f t="shared" si="49"/>
        <v>-40.130649912242596</v>
      </c>
      <c r="AR133" s="36">
        <f t="shared" si="49"/>
        <v>-40.130649912242596</v>
      </c>
      <c r="AS133" s="36">
        <f t="shared" si="49"/>
        <v>-40.130649912242596</v>
      </c>
      <c r="AT133" s="36">
        <f t="shared" si="49"/>
        <v>-40.130649912242596</v>
      </c>
      <c r="AU133" s="36">
        <f t="shared" si="49"/>
        <v>-40.130649912242596</v>
      </c>
      <c r="AV133" s="36">
        <f t="shared" si="49"/>
        <v>-40.130649912242596</v>
      </c>
      <c r="AW133" s="36">
        <f t="shared" si="49"/>
        <v>-40.130649912242596</v>
      </c>
      <c r="AX133" s="36">
        <f t="shared" si="49"/>
        <v>-40.130649912242596</v>
      </c>
      <c r="AY133" s="36">
        <f t="shared" si="49"/>
        <v>-40.130649912242596</v>
      </c>
      <c r="AZ133" s="36">
        <f t="shared" si="49"/>
        <v>-40.130649912242596</v>
      </c>
      <c r="BA133" s="36">
        <f t="shared" si="49"/>
        <v>-40.130649912242596</v>
      </c>
      <c r="BB133" s="36">
        <f t="shared" si="49"/>
        <v>-40.130649912242596</v>
      </c>
      <c r="BC133" s="36">
        <f t="shared" si="49"/>
        <v>-40.130649912242596</v>
      </c>
      <c r="BD133" s="36">
        <f t="shared" si="49"/>
        <v>-40.130649912242596</v>
      </c>
      <c r="BE133" s="36">
        <f t="shared" si="49"/>
        <v>-40.130649912242596</v>
      </c>
      <c r="BF133" s="36">
        <f t="shared" si="49"/>
        <v>-40.130649912242596</v>
      </c>
      <c r="BG133" s="6">
        <f>$D$133+BG138</f>
        <v>-40.130649912242596</v>
      </c>
      <c r="BU133" s="6" t="s">
        <v>160</v>
      </c>
      <c r="BW133" s="6">
        <v>-41.964454004925464</v>
      </c>
      <c r="BZ133" s="6" t="s">
        <v>161</v>
      </c>
      <c r="CB133" s="6">
        <v>-41.964454004925464</v>
      </c>
      <c r="CC133" s="6">
        <v>-41.964454004925464</v>
      </c>
      <c r="CD133" s="6">
        <v>-41.964454004925464</v>
      </c>
      <c r="CE133" s="6">
        <v>-41.964454004925464</v>
      </c>
      <c r="CF133" s="6">
        <v>-41.964454004925464</v>
      </c>
      <c r="CG133" s="6">
        <v>-41.964454004925464</v>
      </c>
      <c r="CH133" s="6">
        <v>-41.964454004925464</v>
      </c>
      <c r="CI133" s="6">
        <v>-41.964454004925464</v>
      </c>
      <c r="CJ133" s="6">
        <v>-41.964454004925464</v>
      </c>
      <c r="CK133" s="6">
        <v>-41.964454004925464</v>
      </c>
      <c r="CL133" s="6">
        <v>-41.964454004925464</v>
      </c>
      <c r="CM133" s="6">
        <v>-41.964454004925464</v>
      </c>
      <c r="CN133" s="6">
        <v>-41.964454004925464</v>
      </c>
      <c r="CO133" s="6">
        <v>-41.964454004925464</v>
      </c>
      <c r="CP133" s="6">
        <v>-41.964454004925464</v>
      </c>
      <c r="CQ133" s="6">
        <v>-41.964454004925464</v>
      </c>
      <c r="CR133" s="6">
        <v>-41.964454004925464</v>
      </c>
      <c r="CS133" s="6">
        <v>-41.964454004925464</v>
      </c>
      <c r="CT133" s="6">
        <v>-41.964454004925464</v>
      </c>
      <c r="CU133" s="6">
        <v>-41.964454004925464</v>
      </c>
      <c r="CV133" s="6">
        <v>-41.964454004925464</v>
      </c>
      <c r="CW133" s="6">
        <v>-41.964454004925464</v>
      </c>
      <c r="CX133" s="6">
        <v>-41.964454004925464</v>
      </c>
      <c r="CY133" s="6">
        <v>-41.964454004925464</v>
      </c>
      <c r="CZ133" s="6">
        <v>-41.964454004925464</v>
      </c>
      <c r="DA133" s="6">
        <v>-41.964454004925464</v>
      </c>
      <c r="DB133" s="6">
        <v>-41.964454004925464</v>
      </c>
      <c r="DC133" s="6">
        <v>-41.964454004925464</v>
      </c>
      <c r="DD133" s="6">
        <v>-41.964454004925464</v>
      </c>
      <c r="DE133" s="6">
        <v>-41.964454004925464</v>
      </c>
      <c r="DF133" s="6">
        <v>-41.964454004925464</v>
      </c>
      <c r="DG133" s="6">
        <v>-41.964454004925464</v>
      </c>
      <c r="DH133" s="6">
        <v>-41.964454004925464</v>
      </c>
      <c r="DI133" s="6">
        <v>-41.964454004925464</v>
      </c>
      <c r="DJ133" s="6">
        <v>-41.964454004925464</v>
      </c>
      <c r="DK133" s="6">
        <v>-41.964454004925464</v>
      </c>
      <c r="DL133" s="6">
        <v>-41.964454004925464</v>
      </c>
      <c r="DM133" s="6">
        <v>-41.964454004925464</v>
      </c>
      <c r="DN133" s="6">
        <v>-41.964454004925464</v>
      </c>
      <c r="DO133" s="6">
        <v>-41.964454004925464</v>
      </c>
      <c r="DP133" s="6">
        <v>-41.964454004925464</v>
      </c>
      <c r="DQ133" s="6">
        <v>-41.964454004925464</v>
      </c>
      <c r="DR133" s="6">
        <v>-41.964454004925464</v>
      </c>
      <c r="DS133" s="6">
        <v>-41.964454004925464</v>
      </c>
      <c r="DT133" s="6">
        <v>-41.964454004925464</v>
      </c>
      <c r="DU133" s="6">
        <v>-41.964454004925464</v>
      </c>
      <c r="DV133" s="6">
        <v>-41.964454004925464</v>
      </c>
      <c r="DW133" s="6">
        <v>-41.964454004925464</v>
      </c>
      <c r="DX133" s="6">
        <v>-41.964454004925464</v>
      </c>
      <c r="DY133" s="6">
        <v>-41.964454004925464</v>
      </c>
      <c r="DZ133" s="6">
        <v>-41.964454004925464</v>
      </c>
    </row>
    <row r="134" spans="2:130" s="6" customFormat="1" x14ac:dyDescent="0.25">
      <c r="E134" s="48" t="s">
        <v>162</v>
      </c>
      <c r="F134" s="49"/>
      <c r="G134" s="31" t="s">
        <v>163</v>
      </c>
      <c r="H134" s="36"/>
      <c r="I134" s="36"/>
      <c r="J134" s="36"/>
      <c r="K134" s="36"/>
      <c r="L134" s="36"/>
      <c r="M134" s="36"/>
      <c r="N134" s="36"/>
      <c r="O134" s="36"/>
      <c r="P134" s="36"/>
      <c r="Q134" s="36"/>
      <c r="R134" s="36"/>
      <c r="S134" s="36">
        <v>1.0038810285375115</v>
      </c>
      <c r="T134" s="36">
        <v>-5.0012855084266145E-2</v>
      </c>
      <c r="U134" s="36">
        <v>1.0130231587585943</v>
      </c>
      <c r="V134" s="36">
        <v>1.1909384596574442</v>
      </c>
      <c r="W134" s="36">
        <v>0.30921280090853065</v>
      </c>
      <c r="X134" s="36">
        <v>0.93026968177916813</v>
      </c>
      <c r="Y134" s="36">
        <v>0</v>
      </c>
      <c r="Z134" s="36">
        <v>0.20565907770365213</v>
      </c>
      <c r="AA134" s="36">
        <v>-0.22073717525330039</v>
      </c>
      <c r="AB134" s="36">
        <v>0.2101007804573555</v>
      </c>
      <c r="AC134" s="36">
        <v>-0.22922069697829736</v>
      </c>
      <c r="AD134" s="36">
        <v>-0.63557282111754365</v>
      </c>
      <c r="AE134" s="36">
        <v>-0.10282829928871628</v>
      </c>
      <c r="AF134" s="36">
        <v>0.26651362353632879</v>
      </c>
      <c r="AG134" s="36">
        <v>-6.3133311158789007E-2</v>
      </c>
      <c r="AH134" s="36">
        <v>-0.24939598971786303</v>
      </c>
      <c r="AI134" s="36">
        <v>-0.96333416854951481</v>
      </c>
      <c r="AJ134" s="36">
        <v>-0.31169168004839681</v>
      </c>
      <c r="AK134" s="36">
        <v>3.2768587020190726E-2</v>
      </c>
      <c r="AL134" s="36">
        <v>-1.1023864703310142</v>
      </c>
      <c r="AM134" s="36">
        <v>-1.3401794352651768</v>
      </c>
      <c r="AN134" s="36">
        <v>-1.2237412327343948</v>
      </c>
      <c r="AO134" s="36">
        <v>-1.0555210292343895</v>
      </c>
      <c r="AP134" s="36">
        <v>-1.5039052583866606</v>
      </c>
      <c r="AQ134" s="36">
        <v>-1.7645422556108876</v>
      </c>
      <c r="AR134" s="36">
        <v>-2.1095100199239343</v>
      </c>
      <c r="AS134" s="36">
        <v>-1.9699853897147108</v>
      </c>
      <c r="AT134" s="36">
        <v>-1.8411779399629644</v>
      </c>
      <c r="AU134" s="36">
        <v>-1.5686148206451394</v>
      </c>
      <c r="AV134" s="36">
        <v>-2.6109079737197201</v>
      </c>
      <c r="AW134" s="36">
        <v>-3.9897566533699829</v>
      </c>
      <c r="AX134" s="36">
        <v>-4.1280738932464445</v>
      </c>
      <c r="AY134" s="36">
        <v>-3.6715721190932129</v>
      </c>
      <c r="AZ134" s="36">
        <v>-2.3365326696956674</v>
      </c>
      <c r="BA134" s="36">
        <v>-2.1467554618218943</v>
      </c>
      <c r="BB134" s="36">
        <v>-2.1664024025692639</v>
      </c>
      <c r="BC134" s="36">
        <v>-1.9471607565731197</v>
      </c>
      <c r="BD134" s="36">
        <v>-2</v>
      </c>
      <c r="BE134" s="36">
        <v>-2</v>
      </c>
      <c r="BF134" s="36">
        <v>-2</v>
      </c>
      <c r="BG134" s="36">
        <v>-2</v>
      </c>
      <c r="BX134" s="6" t="s">
        <v>162</v>
      </c>
      <c r="BZ134" s="6" t="s">
        <v>163</v>
      </c>
      <c r="CL134" s="6">
        <v>1.0038810285375115</v>
      </c>
      <c r="CM134" s="6">
        <v>-5.0012855084266145E-2</v>
      </c>
      <c r="CN134" s="6">
        <v>1.0130231587585943</v>
      </c>
      <c r="CO134" s="6">
        <v>1.1909384596574442</v>
      </c>
      <c r="CP134" s="6">
        <v>0.30921280090853065</v>
      </c>
      <c r="CQ134" s="6">
        <v>0.93026968177916813</v>
      </c>
      <c r="CR134" s="6">
        <v>0</v>
      </c>
      <c r="CS134" s="6">
        <v>0.20565907770365213</v>
      </c>
      <c r="CT134" s="6">
        <v>-0.22073717525330039</v>
      </c>
      <c r="CU134" s="6">
        <v>0.2101007804573555</v>
      </c>
      <c r="CV134" s="6">
        <v>-0.22922069697829736</v>
      </c>
      <c r="CW134" s="6">
        <v>-0.63557282111754365</v>
      </c>
      <c r="CX134" s="6">
        <v>-0.10282829928871628</v>
      </c>
      <c r="CY134" s="6">
        <v>0.26651362353632879</v>
      </c>
      <c r="CZ134" s="6">
        <v>-6.3133311158789007E-2</v>
      </c>
      <c r="DA134" s="6">
        <v>-0.24939598971786303</v>
      </c>
      <c r="DB134" s="6">
        <v>-0.96333416854951481</v>
      </c>
      <c r="DC134" s="6">
        <v>-0.31169168004839681</v>
      </c>
      <c r="DD134" s="6">
        <v>3.2768587020190726E-2</v>
      </c>
      <c r="DE134" s="6">
        <v>-1.1023864703310142</v>
      </c>
      <c r="DF134" s="6">
        <v>-1.3401794352651768</v>
      </c>
      <c r="DG134" s="6">
        <v>-1.2237412327343948</v>
      </c>
      <c r="DH134" s="6">
        <v>-1.0555210292343895</v>
      </c>
      <c r="DI134" s="6">
        <v>-1.5039052583866606</v>
      </c>
      <c r="DJ134" s="6">
        <v>-1.7645422556108876</v>
      </c>
      <c r="DK134" s="6">
        <v>-2.1095100199239343</v>
      </c>
      <c r="DL134" s="6">
        <v>-1.9699853897147108</v>
      </c>
      <c r="DM134" s="6">
        <v>-1.8411779399629644</v>
      </c>
      <c r="DN134" s="6">
        <v>-1.5686148206451394</v>
      </c>
      <c r="DO134" s="6">
        <v>-2.6109079737197201</v>
      </c>
      <c r="DP134" s="6">
        <v>-3.9897566533699829</v>
      </c>
      <c r="DQ134" s="6">
        <v>-4.1280738932464445</v>
      </c>
      <c r="DR134" s="6">
        <v>-3.6715721190932129</v>
      </c>
      <c r="DS134" s="6">
        <v>-2.3365326696956674</v>
      </c>
      <c r="DT134" s="6">
        <v>-2.1467554618218943</v>
      </c>
      <c r="DU134" s="6">
        <v>-2.1664024025692639</v>
      </c>
      <c r="DV134" s="6">
        <v>-1.9471607565731197</v>
      </c>
      <c r="DW134" s="6">
        <v>-2</v>
      </c>
      <c r="DX134" s="6">
        <v>-2</v>
      </c>
      <c r="DY134" s="6">
        <v>-2</v>
      </c>
      <c r="DZ134" s="6">
        <v>-2</v>
      </c>
    </row>
    <row r="135" spans="2:130" s="6" customFormat="1" x14ac:dyDescent="0.25">
      <c r="E135" s="50"/>
      <c r="F135" s="51"/>
      <c r="G135" s="31" t="s">
        <v>150</v>
      </c>
      <c r="H135" s="36"/>
      <c r="I135" s="36">
        <v>0</v>
      </c>
      <c r="J135" s="36">
        <v>0</v>
      </c>
      <c r="K135" s="36">
        <v>0</v>
      </c>
      <c r="L135" s="36">
        <v>0</v>
      </c>
      <c r="M135" s="36">
        <v>0</v>
      </c>
      <c r="N135" s="36">
        <v>0</v>
      </c>
      <c r="O135" s="36">
        <v>0</v>
      </c>
      <c r="P135" s="36">
        <v>0</v>
      </c>
      <c r="Q135" s="36">
        <v>0</v>
      </c>
      <c r="R135" s="36">
        <v>0</v>
      </c>
      <c r="S135" s="36">
        <v>0</v>
      </c>
      <c r="T135" s="36">
        <v>-0.31169663694834887</v>
      </c>
      <c r="U135" s="36">
        <v>-0.15623549136557527</v>
      </c>
      <c r="V135" s="36">
        <v>-1.8788656540024561E-2</v>
      </c>
      <c r="W135" s="36">
        <v>0.19528813001136877</v>
      </c>
      <c r="X135" s="36">
        <v>0.35399280144363149</v>
      </c>
      <c r="Y135" s="36">
        <v>0.39608844602413823</v>
      </c>
      <c r="Z135" s="36">
        <v>0.32384940895092307</v>
      </c>
      <c r="AA135" s="36">
        <v>-8.5177104451157531E-2</v>
      </c>
      <c r="AB135" s="36">
        <v>0.42684668589468844</v>
      </c>
      <c r="AC135" s="36">
        <v>-0.10460172725008159</v>
      </c>
      <c r="AD135" s="36">
        <v>-0.75572563445575003</v>
      </c>
      <c r="AE135" s="36">
        <v>0.31881835385544205</v>
      </c>
      <c r="AF135" s="36">
        <v>0.32396791015515375</v>
      </c>
      <c r="AG135" s="36">
        <v>-0.2443119182428872</v>
      </c>
      <c r="AH135" s="36">
        <v>-1.2717608699025811E-2</v>
      </c>
      <c r="AI135" s="36">
        <v>-0.79783886942694671</v>
      </c>
      <c r="AJ135" s="36">
        <v>-0.76182727959704011</v>
      </c>
      <c r="AK135" s="36">
        <v>-0.39359257650036</v>
      </c>
      <c r="AL135" s="36">
        <v>-1.2053257782156543</v>
      </c>
      <c r="AM135" s="36">
        <v>-0.99106183676549831</v>
      </c>
      <c r="AN135" s="36">
        <v>-1.303696927872497</v>
      </c>
      <c r="AO135" s="36">
        <v>-1.6695024847137963</v>
      </c>
      <c r="AP135" s="36">
        <v>-1.2792911173026547</v>
      </c>
      <c r="AQ135" s="36">
        <v>-1.1225145893845729</v>
      </c>
      <c r="AR135" s="36">
        <v>-1.7032580860017292</v>
      </c>
      <c r="AS135" s="36">
        <v>-2.1378378305962413</v>
      </c>
      <c r="AT135" s="36">
        <v>-2.065159717500888</v>
      </c>
      <c r="AU135" s="36">
        <v>-1.8628998614897549</v>
      </c>
      <c r="AV135" s="36">
        <v>-3.0197494810532159</v>
      </c>
      <c r="AW135" s="36">
        <v>-3.9527059323903257</v>
      </c>
      <c r="AX135" s="36">
        <v>-3.7839044009939258</v>
      </c>
      <c r="AY135" s="36">
        <v>-3.182774364017642</v>
      </c>
      <c r="AZ135" s="36">
        <v>-2.466490725240654</v>
      </c>
      <c r="BA135" s="36">
        <v>-2.484714257789935</v>
      </c>
      <c r="BB135" s="36">
        <v>-2.2364562262697394</v>
      </c>
      <c r="BC135" s="36">
        <v>-1.7807947340317314</v>
      </c>
      <c r="BD135" s="36">
        <v>-2.0741884671950359</v>
      </c>
      <c r="BE135" s="36">
        <v>-1.8524295199629517</v>
      </c>
      <c r="BF135" s="36">
        <v>0.70754503599690288</v>
      </c>
      <c r="BG135" s="36">
        <v>-2</v>
      </c>
      <c r="BZ135" s="6" t="s">
        <v>150</v>
      </c>
      <c r="CB135" s="6">
        <v>0</v>
      </c>
      <c r="CC135" s="6">
        <v>0</v>
      </c>
      <c r="CD135" s="6">
        <v>0</v>
      </c>
      <c r="CE135" s="6">
        <v>0</v>
      </c>
      <c r="CF135" s="6">
        <v>0</v>
      </c>
      <c r="CG135" s="6">
        <v>0</v>
      </c>
      <c r="CH135" s="6">
        <v>0</v>
      </c>
      <c r="CI135" s="6">
        <v>0</v>
      </c>
      <c r="CJ135" s="6">
        <v>0</v>
      </c>
      <c r="CK135" s="6">
        <v>0</v>
      </c>
      <c r="CL135" s="6">
        <v>0</v>
      </c>
      <c r="CM135" s="6">
        <v>-2.6067470113039</v>
      </c>
      <c r="CN135" s="6">
        <v>-2.7966795005637186</v>
      </c>
      <c r="CO135" s="6">
        <v>-2.9393149290376845</v>
      </c>
      <c r="CP135" s="6">
        <v>-2.9045495283136886</v>
      </c>
      <c r="CQ135" s="6">
        <v>-2.8497777396829691</v>
      </c>
      <c r="CR135" s="6">
        <v>-2.8523493802450082</v>
      </c>
      <c r="CS135" s="6">
        <v>-2.911118847758964</v>
      </c>
      <c r="CT135" s="6">
        <v>-3.3090894056999534</v>
      </c>
      <c r="CU135" s="6">
        <v>-2.4682151207783103</v>
      </c>
      <c r="CV135" s="6">
        <v>-2.8625035204653986</v>
      </c>
      <c r="CW135" s="6">
        <v>-3.325165291759697</v>
      </c>
      <c r="CX135" s="6">
        <v>-1.6783370241474633</v>
      </c>
      <c r="CY135" s="6">
        <v>-1.2985486214665563</v>
      </c>
      <c r="CZ135" s="6">
        <v>-1.5539857232992369</v>
      </c>
      <c r="DA135" s="6">
        <v>-0.90223826737141632</v>
      </c>
      <c r="DB135" s="6">
        <v>-1.3629573390197642</v>
      </c>
      <c r="DC135" s="6">
        <v>-0.9476495213963203</v>
      </c>
      <c r="DD135" s="6">
        <v>-0.22531014889742665</v>
      </c>
      <c r="DE135" s="6">
        <v>-0.73321453530021208</v>
      </c>
      <c r="DF135" s="6">
        <v>-0.24547339414815328</v>
      </c>
      <c r="DG135" s="6">
        <v>-0.31908442152644545</v>
      </c>
      <c r="DH135" s="6">
        <v>-0.4846341060369353</v>
      </c>
      <c r="DI135" s="6">
        <v>1.7734489075593163E-2</v>
      </c>
      <c r="DJ135" s="6">
        <v>0.24143278813995486</v>
      </c>
      <c r="DK135" s="6">
        <v>-0.28221473319295415</v>
      </c>
      <c r="DL135" s="6">
        <v>-0.72576483264915292</v>
      </c>
      <c r="DM135" s="6">
        <v>-0.74997897437139693</v>
      </c>
      <c r="DN135" s="6">
        <v>-0.7024379797843644</v>
      </c>
      <c r="DO135" s="6">
        <v>-2.0105059265130727</v>
      </c>
      <c r="DP135" s="6">
        <v>-3.1655068548531395</v>
      </c>
      <c r="DQ135" s="6">
        <v>-3.2680546157493726</v>
      </c>
      <c r="DR135" s="6">
        <v>-2.9175135119061038</v>
      </c>
      <c r="DS135" s="6">
        <v>-2.3857532230539569</v>
      </c>
      <c r="DT135" s="6">
        <v>-2.5082028726219359</v>
      </c>
      <c r="DU135" s="6">
        <v>-2.2217312393695701</v>
      </c>
      <c r="DV135" s="6">
        <v>-1.5537467690521953</v>
      </c>
      <c r="DW135" s="6">
        <v>-1.4475389702909458</v>
      </c>
      <c r="DX135" s="6">
        <v>-0.62834759274714014</v>
      </c>
      <c r="DY135" s="6">
        <v>1.1604309702989266</v>
      </c>
      <c r="DZ135" s="6">
        <v>-2</v>
      </c>
    </row>
    <row r="136" spans="2:130" s="6" customFormat="1" x14ac:dyDescent="0.25">
      <c r="D136" s="36">
        <f>BD165</f>
        <v>1.700000000000923</v>
      </c>
      <c r="E136" s="50"/>
      <c r="F136" s="51"/>
      <c r="G136" s="31" t="s">
        <v>154</v>
      </c>
      <c r="H136" s="36"/>
      <c r="I136" s="36">
        <v>0</v>
      </c>
      <c r="J136" s="36">
        <v>0</v>
      </c>
      <c r="K136" s="36">
        <v>0</v>
      </c>
      <c r="L136" s="36">
        <v>0</v>
      </c>
      <c r="M136" s="36">
        <v>0</v>
      </c>
      <c r="N136" s="36">
        <v>0</v>
      </c>
      <c r="O136" s="36">
        <v>0</v>
      </c>
      <c r="P136" s="36">
        <v>0</v>
      </c>
      <c r="Q136" s="36">
        <v>0</v>
      </c>
      <c r="R136" s="36">
        <v>0</v>
      </c>
      <c r="S136" s="36">
        <v>0</v>
      </c>
      <c r="T136" s="36">
        <v>5.4952685462639224</v>
      </c>
      <c r="U136" s="36">
        <v>6.2197297058568681</v>
      </c>
      <c r="V136" s="36">
        <v>6.5857912154597056</v>
      </c>
      <c r="W136" s="36">
        <v>6.6855033099878405</v>
      </c>
      <c r="X136" s="36">
        <v>6.6004806310674518</v>
      </c>
      <c r="Y136" s="36">
        <v>6.4018242409562633</v>
      </c>
      <c r="Z136" s="36">
        <v>6.1496710183520085</v>
      </c>
      <c r="AA136" s="36">
        <v>5.8924774224568228</v>
      </c>
      <c r="AB136" s="36">
        <v>5.6661117919688815</v>
      </c>
      <c r="AC136" s="36">
        <v>5.4928026610910834</v>
      </c>
      <c r="AD136" s="36">
        <v>5.3799685265885318</v>
      </c>
      <c r="AE136" s="36">
        <v>5.3189362481507301</v>
      </c>
      <c r="AF136" s="36">
        <v>5.283540452667105</v>
      </c>
      <c r="AG136" s="36">
        <v>5.228584978462413</v>
      </c>
      <c r="AH136" s="36">
        <v>5.0881399413202599</v>
      </c>
      <c r="AI136" s="36">
        <v>4.7736452157684086</v>
      </c>
      <c r="AJ136" s="36">
        <v>4.1717942204219316</v>
      </c>
      <c r="AK136" s="36">
        <v>3.1421825926951512</v>
      </c>
      <c r="AL136" s="36">
        <v>1.5147269159630989</v>
      </c>
      <c r="AM136" s="36">
        <v>-0.91310801039034806</v>
      </c>
      <c r="AN136" s="36">
        <v>-4.379185409555503</v>
      </c>
      <c r="AO136" s="36">
        <v>-9.159519096488987</v>
      </c>
      <c r="AP136" s="36">
        <v>-15.5707928659024</v>
      </c>
      <c r="AQ136" s="36">
        <v>-23.97220976152693</v>
      </c>
      <c r="AR136" s="36">
        <v>-34.766162819811321</v>
      </c>
      <c r="AS136" s="36">
        <v>-48.397059939660728</v>
      </c>
      <c r="AT136" s="36">
        <v>-17.815298877344802</v>
      </c>
      <c r="AU136" s="36">
        <v>-17.180467155282535</v>
      </c>
      <c r="AV136" s="36">
        <v>-16.16226947760196</v>
      </c>
      <c r="AW136" s="36">
        <v>-1.8152492927473496</v>
      </c>
      <c r="AX136" s="36">
        <v>-25.445793135334746</v>
      </c>
      <c r="AY136" s="36">
        <v>-24.264935137428257</v>
      </c>
      <c r="AZ136" s="36">
        <v>-22.580424808179416</v>
      </c>
      <c r="BA136" s="36">
        <v>-20.371173041176441</v>
      </c>
      <c r="BB136" s="36">
        <v>-17.627157615092948</v>
      </c>
      <c r="BC136" s="36">
        <v>-14.352656205498878</v>
      </c>
      <c r="BD136" s="36">
        <v>-10.568191422345537</v>
      </c>
      <c r="BE136" s="36">
        <v>-6.3117315654745383</v>
      </c>
      <c r="BF136" s="36">
        <v>41.048837577541313</v>
      </c>
      <c r="BG136" s="36">
        <v>-2</v>
      </c>
      <c r="BW136" s="6">
        <v>1.7000000000013671</v>
      </c>
      <c r="BZ136" s="6" t="s">
        <v>154</v>
      </c>
      <c r="CB136" s="6">
        <v>0</v>
      </c>
      <c r="CC136" s="6">
        <v>0</v>
      </c>
      <c r="CD136" s="6">
        <v>0</v>
      </c>
      <c r="CE136" s="6">
        <v>0</v>
      </c>
      <c r="CF136" s="6">
        <v>0</v>
      </c>
      <c r="CG136" s="6">
        <v>0</v>
      </c>
      <c r="CH136" s="6">
        <v>0</v>
      </c>
      <c r="CI136" s="6">
        <v>0</v>
      </c>
      <c r="CJ136" s="6">
        <v>0</v>
      </c>
      <c r="CK136" s="6">
        <v>0</v>
      </c>
      <c r="CL136" s="6">
        <v>0</v>
      </c>
      <c r="CM136" s="6">
        <v>-16.631579273170942</v>
      </c>
      <c r="CN136" s="6">
        <v>-19.746846462346721</v>
      </c>
      <c r="CO136" s="6">
        <v>-22.614122917505142</v>
      </c>
      <c r="CP136" s="6">
        <v>-24.996225617043926</v>
      </c>
      <c r="CQ136" s="6">
        <v>-26.695215012243938</v>
      </c>
      <c r="CR136" s="6">
        <v>-27.565072820564748</v>
      </c>
      <c r="CS136" s="6">
        <v>-27.52094390405156</v>
      </c>
      <c r="CT136" s="6">
        <v>-26.542934342340924</v>
      </c>
      <c r="CU136" s="6">
        <v>-24.673781504731441</v>
      </c>
      <c r="CV136" s="6">
        <v>-22.011112334759851</v>
      </c>
      <c r="CW136" s="6">
        <v>-18.696067225356213</v>
      </c>
      <c r="CX136" s="6">
        <v>-14.900535468218532</v>
      </c>
      <c r="CY136" s="6">
        <v>-10.815116119787737</v>
      </c>
      <c r="CZ136" s="6">
        <v>-6.6393734173836725</v>
      </c>
      <c r="DA136" s="6">
        <v>-2.5752603245050487</v>
      </c>
      <c r="DB136" s="6">
        <v>1.1760423534960192</v>
      </c>
      <c r="DC136" s="6">
        <v>4.4140594389000434</v>
      </c>
      <c r="DD136" s="6">
        <v>6.9361374640332505</v>
      </c>
      <c r="DE136" s="6">
        <v>8.5322029260149392</v>
      </c>
      <c r="DF136" s="6">
        <v>8.9775683612312971</v>
      </c>
      <c r="DG136" s="6">
        <v>8.0241064839286267</v>
      </c>
      <c r="DH136" s="6">
        <v>5.3900625405997395</v>
      </c>
      <c r="DI136" s="6">
        <v>0.74882678082943865</v>
      </c>
      <c r="DJ136" s="6">
        <v>-6.2827780531775455</v>
      </c>
      <c r="DK136" s="6">
        <v>-16.155615894549261</v>
      </c>
      <c r="DL136" s="6">
        <v>-29.396717578879478</v>
      </c>
      <c r="DM136" s="6">
        <v>-1.6479456956222471</v>
      </c>
      <c r="DN136" s="6">
        <v>-2.6200050452144792</v>
      </c>
      <c r="DO136" s="6">
        <v>-3.7053901645194465</v>
      </c>
      <c r="DP136" s="6">
        <v>7.9469098848039206</v>
      </c>
      <c r="DQ136" s="6">
        <v>-17.980671503447464</v>
      </c>
      <c r="DR136" s="6">
        <v>-19.414371621231748</v>
      </c>
      <c r="DS136" s="6">
        <v>-19.801380542262429</v>
      </c>
      <c r="DT136" s="6">
        <v>-18.654300289591109</v>
      </c>
      <c r="DU136" s="6">
        <v>-15.49850384622594</v>
      </c>
      <c r="DV136" s="6">
        <v>-9.9729235976926365</v>
      </c>
      <c r="DW136" s="6">
        <v>-1.9430316370902383</v>
      </c>
      <c r="DX136" s="6">
        <v>8.4177422676259432</v>
      </c>
      <c r="DY136" s="6">
        <v>47.870700100593886</v>
      </c>
      <c r="DZ136" s="6">
        <v>-2</v>
      </c>
    </row>
    <row r="137" spans="2:130" s="6" customFormat="1" x14ac:dyDescent="0.25">
      <c r="D137" s="36">
        <f>BD166</f>
        <v>47.505442068320747</v>
      </c>
      <c r="E137" s="50"/>
      <c r="F137" s="51"/>
      <c r="G137" s="31" t="s">
        <v>159</v>
      </c>
      <c r="H137" s="36"/>
      <c r="I137" s="36">
        <v>0</v>
      </c>
      <c r="J137" s="36">
        <v>0</v>
      </c>
      <c r="K137" s="36">
        <v>0</v>
      </c>
      <c r="L137" s="36">
        <v>0</v>
      </c>
      <c r="M137" s="36">
        <v>0</v>
      </c>
      <c r="N137" s="36">
        <v>0</v>
      </c>
      <c r="O137" s="36">
        <v>0</v>
      </c>
      <c r="P137" s="36">
        <v>0</v>
      </c>
      <c r="Q137" s="36">
        <v>0</v>
      </c>
      <c r="R137" s="36">
        <v>0</v>
      </c>
      <c r="S137" s="36">
        <v>0</v>
      </c>
      <c r="T137" s="36">
        <v>0</v>
      </c>
      <c r="U137" s="36">
        <v>0</v>
      </c>
      <c r="V137" s="36">
        <v>0</v>
      </c>
      <c r="W137" s="36">
        <v>0</v>
      </c>
      <c r="X137" s="36">
        <v>0</v>
      </c>
      <c r="Y137" s="36">
        <v>0</v>
      </c>
      <c r="Z137" s="36">
        <v>0</v>
      </c>
      <c r="AA137" s="36">
        <v>0</v>
      </c>
      <c r="AB137" s="36">
        <v>0</v>
      </c>
      <c r="AC137" s="36">
        <v>0</v>
      </c>
      <c r="AD137" s="36">
        <v>0</v>
      </c>
      <c r="AE137" s="36">
        <v>0</v>
      </c>
      <c r="AF137" s="36">
        <v>0</v>
      </c>
      <c r="AG137" s="36">
        <v>0</v>
      </c>
      <c r="AH137" s="36">
        <v>0</v>
      </c>
      <c r="AI137" s="36">
        <v>0</v>
      </c>
      <c r="AJ137" s="36">
        <v>0</v>
      </c>
      <c r="AK137" s="36">
        <v>0</v>
      </c>
      <c r="AL137" s="36">
        <v>0</v>
      </c>
      <c r="AM137" s="36">
        <v>0</v>
      </c>
      <c r="AN137" s="36">
        <v>0</v>
      </c>
      <c r="AO137" s="36">
        <v>0</v>
      </c>
      <c r="AP137" s="36">
        <v>0</v>
      </c>
      <c r="AQ137" s="36">
        <v>0</v>
      </c>
      <c r="AR137" s="36">
        <v>0</v>
      </c>
      <c r="AS137" s="36">
        <v>0</v>
      </c>
      <c r="AT137" s="36">
        <v>0</v>
      </c>
      <c r="AU137" s="36">
        <v>0</v>
      </c>
      <c r="AV137" s="36">
        <v>0</v>
      </c>
      <c r="AW137" s="36">
        <v>0</v>
      </c>
      <c r="AX137" s="36">
        <v>0</v>
      </c>
      <c r="AY137" s="36">
        <v>0</v>
      </c>
      <c r="AZ137" s="36">
        <v>0</v>
      </c>
      <c r="BA137" s="36">
        <v>0</v>
      </c>
      <c r="BB137" s="36">
        <v>0</v>
      </c>
      <c r="BC137" s="36">
        <v>0</v>
      </c>
      <c r="BD137" s="36">
        <v>0</v>
      </c>
      <c r="BE137" s="36">
        <v>0</v>
      </c>
      <c r="BF137" s="36">
        <v>0</v>
      </c>
      <c r="BG137" s="6">
        <v>0</v>
      </c>
      <c r="BW137" s="6">
        <v>47.520648385306785</v>
      </c>
      <c r="BZ137" s="6" t="s">
        <v>159</v>
      </c>
      <c r="CB137" s="6">
        <v>0</v>
      </c>
      <c r="CC137" s="6">
        <v>0</v>
      </c>
      <c r="CD137" s="6">
        <v>0</v>
      </c>
      <c r="CE137" s="6">
        <v>0</v>
      </c>
      <c r="CF137" s="6">
        <v>0</v>
      </c>
      <c r="CG137" s="6">
        <v>0</v>
      </c>
      <c r="CH137" s="6">
        <v>0</v>
      </c>
      <c r="CI137" s="6">
        <v>0</v>
      </c>
      <c r="CJ137" s="6">
        <v>0</v>
      </c>
      <c r="CK137" s="6">
        <v>0</v>
      </c>
      <c r="CL137" s="6">
        <v>0</v>
      </c>
      <c r="CM137" s="6">
        <v>0</v>
      </c>
      <c r="CN137" s="6">
        <v>0</v>
      </c>
      <c r="CO137" s="6">
        <v>0</v>
      </c>
      <c r="CP137" s="6">
        <v>0</v>
      </c>
      <c r="CQ137" s="6">
        <v>0</v>
      </c>
      <c r="CR137" s="6">
        <v>0</v>
      </c>
      <c r="CS137" s="6">
        <v>0</v>
      </c>
      <c r="CT137" s="6">
        <v>0</v>
      </c>
      <c r="CU137" s="6">
        <v>0</v>
      </c>
      <c r="CV137" s="6">
        <v>0</v>
      </c>
      <c r="CW137" s="6">
        <v>0</v>
      </c>
      <c r="CX137" s="6">
        <v>0</v>
      </c>
      <c r="CY137" s="6">
        <v>0</v>
      </c>
      <c r="CZ137" s="6">
        <v>0</v>
      </c>
      <c r="DA137" s="6">
        <v>0</v>
      </c>
      <c r="DB137" s="6">
        <v>0</v>
      </c>
      <c r="DC137" s="6">
        <v>0</v>
      </c>
      <c r="DD137" s="6">
        <v>0</v>
      </c>
      <c r="DE137" s="6">
        <v>0</v>
      </c>
      <c r="DF137" s="6">
        <v>0</v>
      </c>
      <c r="DG137" s="6">
        <v>0</v>
      </c>
      <c r="DH137" s="6">
        <v>0</v>
      </c>
      <c r="DI137" s="6">
        <v>0</v>
      </c>
      <c r="DJ137" s="6">
        <v>0</v>
      </c>
      <c r="DK137" s="6">
        <v>0</v>
      </c>
      <c r="DL137" s="6">
        <v>0</v>
      </c>
      <c r="DM137" s="6">
        <v>0</v>
      </c>
      <c r="DN137" s="6">
        <v>0</v>
      </c>
      <c r="DO137" s="6">
        <v>0</v>
      </c>
      <c r="DP137" s="6">
        <v>0</v>
      </c>
      <c r="DQ137" s="6">
        <v>0</v>
      </c>
      <c r="DR137" s="6">
        <v>0</v>
      </c>
      <c r="DS137" s="6">
        <v>0</v>
      </c>
      <c r="DT137" s="6">
        <v>0</v>
      </c>
      <c r="DU137" s="6">
        <v>0</v>
      </c>
      <c r="DV137" s="6">
        <v>0</v>
      </c>
      <c r="DW137" s="6">
        <v>0</v>
      </c>
      <c r="DX137" s="6">
        <v>0</v>
      </c>
      <c r="DY137" s="6">
        <v>0</v>
      </c>
      <c r="DZ137" s="6">
        <v>0</v>
      </c>
    </row>
    <row r="138" spans="2:130" s="6" customFormat="1" x14ac:dyDescent="0.25">
      <c r="D138" s="36">
        <f>D137</f>
        <v>47.505442068320747</v>
      </c>
      <c r="E138" s="52"/>
      <c r="F138" s="53"/>
      <c r="G138" s="31" t="s">
        <v>161</v>
      </c>
      <c r="H138" s="36"/>
      <c r="I138" s="36">
        <v>0</v>
      </c>
      <c r="J138" s="36">
        <v>0</v>
      </c>
      <c r="K138" s="36">
        <v>0</v>
      </c>
      <c r="L138" s="36">
        <v>0</v>
      </c>
      <c r="M138" s="36">
        <v>0</v>
      </c>
      <c r="N138" s="36">
        <v>0</v>
      </c>
      <c r="O138" s="36">
        <v>0</v>
      </c>
      <c r="P138" s="36">
        <v>0</v>
      </c>
      <c r="Q138" s="36">
        <v>0</v>
      </c>
      <c r="R138" s="36">
        <v>0</v>
      </c>
      <c r="S138" s="36">
        <v>0</v>
      </c>
      <c r="T138" s="36">
        <v>0</v>
      </c>
      <c r="U138" s="36">
        <v>0</v>
      </c>
      <c r="V138" s="36">
        <v>0</v>
      </c>
      <c r="W138" s="36">
        <v>0</v>
      </c>
      <c r="X138" s="36">
        <v>0</v>
      </c>
      <c r="Y138" s="36">
        <v>0</v>
      </c>
      <c r="Z138" s="36">
        <v>0</v>
      </c>
      <c r="AA138" s="36">
        <v>0</v>
      </c>
      <c r="AB138" s="36">
        <v>0</v>
      </c>
      <c r="AC138" s="36">
        <v>0</v>
      </c>
      <c r="AD138" s="36">
        <v>0</v>
      </c>
      <c r="AE138" s="36">
        <v>0</v>
      </c>
      <c r="AF138" s="36">
        <v>0</v>
      </c>
      <c r="AG138" s="36">
        <v>0</v>
      </c>
      <c r="AH138" s="36">
        <v>0</v>
      </c>
      <c r="AI138" s="36">
        <v>0</v>
      </c>
      <c r="AJ138" s="36">
        <v>0</v>
      </c>
      <c r="AK138" s="36">
        <v>0</v>
      </c>
      <c r="AL138" s="36">
        <v>0</v>
      </c>
      <c r="AM138" s="36">
        <v>0</v>
      </c>
      <c r="AN138" s="36">
        <v>0</v>
      </c>
      <c r="AO138" s="36">
        <v>0</v>
      </c>
      <c r="AP138" s="36">
        <v>0</v>
      </c>
      <c r="AQ138" s="36">
        <v>0</v>
      </c>
      <c r="AR138" s="36">
        <v>0</v>
      </c>
      <c r="AS138" s="36">
        <v>0</v>
      </c>
      <c r="AT138" s="36">
        <v>0</v>
      </c>
      <c r="AU138" s="36">
        <v>0</v>
      </c>
      <c r="AV138" s="36">
        <v>0</v>
      </c>
      <c r="AW138" s="36">
        <v>0</v>
      </c>
      <c r="AX138" s="36">
        <v>0</v>
      </c>
      <c r="AY138" s="36">
        <v>0</v>
      </c>
      <c r="AZ138" s="36">
        <v>0</v>
      </c>
      <c r="BA138" s="36">
        <v>0</v>
      </c>
      <c r="BB138" s="36">
        <v>0</v>
      </c>
      <c r="BC138" s="36">
        <v>0</v>
      </c>
      <c r="BD138" s="36">
        <v>0</v>
      </c>
      <c r="BE138" s="36">
        <v>0</v>
      </c>
      <c r="BF138" s="36">
        <v>0</v>
      </c>
      <c r="BG138" s="6">
        <v>0</v>
      </c>
      <c r="BW138" s="6">
        <v>47.520648385306785</v>
      </c>
      <c r="BZ138" s="6" t="s">
        <v>161</v>
      </c>
      <c r="CB138" s="6">
        <v>0</v>
      </c>
      <c r="CC138" s="6">
        <v>0</v>
      </c>
      <c r="CD138" s="6">
        <v>0</v>
      </c>
      <c r="CE138" s="6">
        <v>0</v>
      </c>
      <c r="CF138" s="6">
        <v>0</v>
      </c>
      <c r="CG138" s="6">
        <v>0</v>
      </c>
      <c r="CH138" s="6">
        <v>0</v>
      </c>
      <c r="CI138" s="6">
        <v>0</v>
      </c>
      <c r="CJ138" s="6">
        <v>0</v>
      </c>
      <c r="CK138" s="6">
        <v>0</v>
      </c>
      <c r="CL138" s="6">
        <v>0</v>
      </c>
      <c r="CM138" s="6">
        <v>0</v>
      </c>
      <c r="CN138" s="6">
        <v>0</v>
      </c>
      <c r="CO138" s="6">
        <v>0</v>
      </c>
      <c r="CP138" s="6">
        <v>0</v>
      </c>
      <c r="CQ138" s="6">
        <v>0</v>
      </c>
      <c r="CR138" s="6">
        <v>0</v>
      </c>
      <c r="CS138" s="6">
        <v>0</v>
      </c>
      <c r="CT138" s="6">
        <v>0</v>
      </c>
      <c r="CU138" s="6">
        <v>0</v>
      </c>
      <c r="CV138" s="6">
        <v>0</v>
      </c>
      <c r="CW138" s="6">
        <v>0</v>
      </c>
      <c r="CX138" s="6">
        <v>0</v>
      </c>
      <c r="CY138" s="6">
        <v>0</v>
      </c>
      <c r="CZ138" s="6">
        <v>0</v>
      </c>
      <c r="DA138" s="6">
        <v>0</v>
      </c>
      <c r="DB138" s="6">
        <v>0</v>
      </c>
      <c r="DC138" s="6">
        <v>0</v>
      </c>
      <c r="DD138" s="6">
        <v>0</v>
      </c>
      <c r="DE138" s="6">
        <v>0</v>
      </c>
      <c r="DF138" s="6">
        <v>0</v>
      </c>
      <c r="DG138" s="6">
        <v>0</v>
      </c>
      <c r="DH138" s="6">
        <v>0</v>
      </c>
      <c r="DI138" s="6">
        <v>0</v>
      </c>
      <c r="DJ138" s="6">
        <v>0</v>
      </c>
      <c r="DK138" s="6">
        <v>0</v>
      </c>
      <c r="DL138" s="6">
        <v>0</v>
      </c>
      <c r="DM138" s="6">
        <v>0</v>
      </c>
      <c r="DN138" s="6">
        <v>0</v>
      </c>
      <c r="DO138" s="6">
        <v>0</v>
      </c>
      <c r="DP138" s="6">
        <v>0</v>
      </c>
      <c r="DQ138" s="6">
        <v>0</v>
      </c>
      <c r="DR138" s="6">
        <v>0</v>
      </c>
      <c r="DS138" s="6">
        <v>0</v>
      </c>
      <c r="DT138" s="6">
        <v>0</v>
      </c>
      <c r="DU138" s="6">
        <v>0</v>
      </c>
      <c r="DV138" s="6">
        <v>0</v>
      </c>
      <c r="DW138" s="6">
        <v>0</v>
      </c>
      <c r="DX138" s="6">
        <v>0</v>
      </c>
      <c r="DY138" s="6">
        <v>0</v>
      </c>
      <c r="DZ138" s="6">
        <v>0</v>
      </c>
    </row>
    <row r="139" spans="2:130" s="6" customFormat="1" x14ac:dyDescent="0.25">
      <c r="H139" s="36"/>
      <c r="I139" s="36"/>
      <c r="J139" s="36"/>
      <c r="K139" s="36"/>
      <c r="L139" s="36"/>
      <c r="M139" s="36"/>
      <c r="N139" s="36"/>
      <c r="O139" s="36"/>
      <c r="P139" s="36"/>
      <c r="Q139" s="36"/>
      <c r="R139" s="36"/>
      <c r="S139" s="54">
        <f>(S142-S163)^2</f>
        <v>9.8954711950923721E-27</v>
      </c>
      <c r="T139" s="54">
        <f t="shared" ref="T139:BF139" si="50">(T142-T163)^2</f>
        <v>8.0779356694631609E-28</v>
      </c>
      <c r="U139" s="54">
        <f t="shared" si="50"/>
        <v>8.0779356694631609E-28</v>
      </c>
      <c r="V139" s="54">
        <f t="shared" si="50"/>
        <v>0</v>
      </c>
      <c r="W139" s="54">
        <f t="shared" si="50"/>
        <v>8.0779356694631609E-28</v>
      </c>
      <c r="X139" s="54">
        <f t="shared" si="50"/>
        <v>2.0194839173657902E-28</v>
      </c>
      <c r="Y139" s="54">
        <f t="shared" si="50"/>
        <v>2.0194839173657902E-28</v>
      </c>
      <c r="Z139" s="54">
        <f t="shared" si="50"/>
        <v>3.2311742677852644E-27</v>
      </c>
      <c r="AA139" s="54">
        <f t="shared" si="50"/>
        <v>7.2701421025168448E-27</v>
      </c>
      <c r="AB139" s="54">
        <f t="shared" si="50"/>
        <v>2.0194839173657902E-28</v>
      </c>
      <c r="AC139" s="54">
        <f t="shared" si="50"/>
        <v>9.8954711950923721E-27</v>
      </c>
      <c r="AD139" s="54">
        <f t="shared" si="50"/>
        <v>3.2311742677852644E-27</v>
      </c>
      <c r="AE139" s="54">
        <f t="shared" si="50"/>
        <v>0</v>
      </c>
      <c r="AF139" s="54">
        <f t="shared" si="50"/>
        <v>1.8175355256292112E-27</v>
      </c>
      <c r="AG139" s="54">
        <f t="shared" si="50"/>
        <v>1.6357819730662901E-26</v>
      </c>
      <c r="AH139" s="54">
        <f t="shared" si="50"/>
        <v>2.0194839173657902E-26</v>
      </c>
      <c r="AI139" s="54">
        <f t="shared" si="50"/>
        <v>2.0194839173657902E-28</v>
      </c>
      <c r="AJ139" s="54">
        <f t="shared" si="50"/>
        <v>2.0194839173657902E-28</v>
      </c>
      <c r="AK139" s="54">
        <f t="shared" si="50"/>
        <v>1.2924697071141057E-26</v>
      </c>
      <c r="AL139" s="54">
        <f t="shared" si="50"/>
        <v>2.0194839173657902E-28</v>
      </c>
      <c r="AM139" s="54">
        <f t="shared" si="50"/>
        <v>9.8954711950923721E-27</v>
      </c>
      <c r="AN139" s="54">
        <f t="shared" si="50"/>
        <v>1.8175355256292112E-27</v>
      </c>
      <c r="AO139" s="54">
        <f t="shared" si="50"/>
        <v>3.2311742677852644E-27</v>
      </c>
      <c r="AP139" s="54">
        <f t="shared" si="50"/>
        <v>7.2701421025168448E-27</v>
      </c>
      <c r="AQ139" s="54">
        <f t="shared" si="50"/>
        <v>7.2701421025168448E-27</v>
      </c>
      <c r="AR139" s="54">
        <f t="shared" si="50"/>
        <v>3.2311742677852644E-27</v>
      </c>
      <c r="AS139" s="54">
        <f t="shared" si="50"/>
        <v>9.8954711950923721E-27</v>
      </c>
      <c r="AT139" s="54">
        <f t="shared" si="50"/>
        <v>3.2311742677852644E-27</v>
      </c>
      <c r="AU139" s="54">
        <f t="shared" si="50"/>
        <v>0</v>
      </c>
      <c r="AV139" s="54">
        <f t="shared" si="50"/>
        <v>3.2311742677852644E-27</v>
      </c>
      <c r="AW139" s="54">
        <f t="shared" si="50"/>
        <v>7.2701421025168448E-27</v>
      </c>
      <c r="AX139" s="54">
        <f t="shared" si="50"/>
        <v>8.0779356694631609E-28</v>
      </c>
      <c r="AY139" s="54">
        <f t="shared" si="50"/>
        <v>8.0779356694631609E-28</v>
      </c>
      <c r="AZ139" s="54">
        <f t="shared" si="50"/>
        <v>2.6910779095941992E-12</v>
      </c>
      <c r="BA139" s="54">
        <f t="shared" si="50"/>
        <v>2.2715012601156706E-12</v>
      </c>
      <c r="BB139" s="54">
        <f t="shared" si="50"/>
        <v>1.9155162256331071E-12</v>
      </c>
      <c r="BC139" s="54">
        <f t="shared" si="50"/>
        <v>1.6137753603298008E-12</v>
      </c>
      <c r="BD139" s="54">
        <f t="shared" si="50"/>
        <v>1.3582802643268604E-12</v>
      </c>
      <c r="BE139" s="54">
        <f t="shared" si="50"/>
        <v>1.1421842088400563E-12</v>
      </c>
      <c r="BF139" s="54">
        <f t="shared" si="50"/>
        <v>9.5962579899138211E-13</v>
      </c>
      <c r="CL139" s="6">
        <v>9.8954711950923721E-27</v>
      </c>
      <c r="CM139" s="6">
        <v>8.0779356694631609E-28</v>
      </c>
      <c r="CN139" s="6">
        <v>7.2701421025168448E-27</v>
      </c>
      <c r="CO139" s="6">
        <v>0</v>
      </c>
      <c r="CP139" s="6">
        <v>8.0779356694631609E-28</v>
      </c>
      <c r="CQ139" s="6">
        <v>2.0194839173657902E-28</v>
      </c>
      <c r="CR139" s="6">
        <v>2.0194839173657902E-28</v>
      </c>
      <c r="CS139" s="6">
        <v>3.2311742677852644E-27</v>
      </c>
      <c r="CT139" s="6">
        <v>7.2701421025168448E-27</v>
      </c>
      <c r="CU139" s="6">
        <v>2.0194839173657902E-28</v>
      </c>
      <c r="CV139" s="6">
        <v>1.2924697071141057E-26</v>
      </c>
      <c r="CW139" s="6">
        <v>3.2311742677852644E-27</v>
      </c>
      <c r="CX139" s="6">
        <v>0</v>
      </c>
      <c r="CY139" s="6">
        <v>1.8175355256292112E-27</v>
      </c>
      <c r="CZ139" s="6">
        <v>1.6357819730662901E-26</v>
      </c>
      <c r="DA139" s="6">
        <v>8.0779356694631609E-28</v>
      </c>
      <c r="DB139" s="6">
        <v>2.0194839173657902E-28</v>
      </c>
      <c r="DC139" s="6">
        <v>2.0194839173657902E-28</v>
      </c>
      <c r="DD139" s="6">
        <v>1.2924697071141057E-26</v>
      </c>
      <c r="DE139" s="6">
        <v>2.0194839173657902E-28</v>
      </c>
      <c r="DF139" s="6">
        <v>9.8954711950923721E-27</v>
      </c>
      <c r="DG139" s="6">
        <v>1.8175355256292112E-27</v>
      </c>
      <c r="DH139" s="6">
        <v>3.2311742677852644E-27</v>
      </c>
      <c r="DI139" s="6">
        <v>7.2701421025168448E-27</v>
      </c>
      <c r="DJ139" s="6">
        <v>1.6357819730662901E-26</v>
      </c>
      <c r="DK139" s="6">
        <v>3.2311742677852644E-27</v>
      </c>
      <c r="DL139" s="6">
        <v>0</v>
      </c>
      <c r="DM139" s="6">
        <v>3.2311742677852644E-27</v>
      </c>
      <c r="DN139" s="6">
        <v>1.2924697071141057E-26</v>
      </c>
      <c r="DO139" s="6">
        <v>3.2311742677852644E-27</v>
      </c>
      <c r="DP139" s="6">
        <v>2.0194839173657902E-26</v>
      </c>
      <c r="DQ139" s="6">
        <v>1.7498176306518288E-12</v>
      </c>
      <c r="DR139" s="6">
        <v>1.4797060770689971E-12</v>
      </c>
      <c r="DS139" s="6">
        <v>1.2501648064152456E-12</v>
      </c>
      <c r="DT139" s="6">
        <v>1.0552467242326263E-12</v>
      </c>
      <c r="DU139" s="6">
        <v>8.8987053857944125E-13</v>
      </c>
      <c r="DV139" s="6">
        <v>7.4969415175213856E-13</v>
      </c>
      <c r="DW139" s="6">
        <v>6.3100163196528259E-13</v>
      </c>
      <c r="DX139" s="6">
        <v>5.3061214224252101E-13</v>
      </c>
      <c r="DY139" s="6">
        <v>4.4580280461311335E-13</v>
      </c>
    </row>
    <row r="140" spans="2:130" s="6" customFormat="1" x14ac:dyDescent="0.25">
      <c r="H140" s="36"/>
      <c r="I140" s="36"/>
      <c r="J140" s="36"/>
      <c r="K140" s="36"/>
      <c r="L140" s="36"/>
      <c r="M140" s="36"/>
      <c r="N140" s="36"/>
      <c r="O140" s="36"/>
      <c r="P140" s="36"/>
      <c r="Q140" s="36"/>
      <c r="R140" s="36"/>
      <c r="S140" s="54">
        <f>(S141-S161)^2</f>
        <v>1.135959703518257E-26</v>
      </c>
      <c r="T140" s="54">
        <f t="shared" ref="T140:BF140" si="51">(T141-T161)^2</f>
        <v>2.0194839173657902E-28</v>
      </c>
      <c r="U140" s="54">
        <f t="shared" si="51"/>
        <v>0</v>
      </c>
      <c r="V140" s="54">
        <f t="shared" si="51"/>
        <v>6.1089388500315154E-27</v>
      </c>
      <c r="W140" s="54">
        <f t="shared" si="51"/>
        <v>6.1089388500315154E-27</v>
      </c>
      <c r="X140" s="54">
        <f t="shared" si="51"/>
        <v>5.0487097934144756E-29</v>
      </c>
      <c r="Y140" s="54">
        <f t="shared" si="51"/>
        <v>4.543838814073028E-28</v>
      </c>
      <c r="Z140" s="54">
        <f t="shared" si="51"/>
        <v>8.0779356694631609E-28</v>
      </c>
      <c r="AA140" s="54">
        <f t="shared" si="51"/>
        <v>5.0487097934144756E-29</v>
      </c>
      <c r="AB140" s="54">
        <f t="shared" si="51"/>
        <v>1.135959703518257E-26</v>
      </c>
      <c r="AC140" s="54">
        <f t="shared" si="51"/>
        <v>3.2311742677852644E-27</v>
      </c>
      <c r="AD140" s="54">
        <f t="shared" si="51"/>
        <v>3.4129278203481855E-26</v>
      </c>
      <c r="AE140" s="54">
        <f t="shared" si="51"/>
        <v>4.543838814073028E-28</v>
      </c>
      <c r="AF140" s="54">
        <f t="shared" si="51"/>
        <v>1.6357819730662901E-26</v>
      </c>
      <c r="AG140" s="54">
        <f t="shared" si="51"/>
        <v>4.543838814073028E-28</v>
      </c>
      <c r="AH140" s="54">
        <f t="shared" si="51"/>
        <v>2.0194839173657902E-28</v>
      </c>
      <c r="AI140" s="54">
        <f t="shared" si="51"/>
        <v>1.2621774483536189E-27</v>
      </c>
      <c r="AJ140" s="54">
        <f t="shared" si="51"/>
        <v>8.0779356694631609E-28</v>
      </c>
      <c r="AK140" s="54">
        <f t="shared" si="51"/>
        <v>5.0487097934144756E-29</v>
      </c>
      <c r="AL140" s="54">
        <f t="shared" si="51"/>
        <v>8.0779356694631609E-28</v>
      </c>
      <c r="AM140" s="54">
        <f t="shared" si="51"/>
        <v>8.5323195508704637E-27</v>
      </c>
      <c r="AN140" s="54">
        <f t="shared" si="51"/>
        <v>1.135959703518257E-26</v>
      </c>
      <c r="AO140" s="54">
        <f t="shared" si="51"/>
        <v>6.1089388500315154E-27</v>
      </c>
      <c r="AP140" s="54">
        <f t="shared" si="51"/>
        <v>1.8175355256292112E-27</v>
      </c>
      <c r="AQ140" s="54">
        <f t="shared" si="51"/>
        <v>1.135959703518257E-26</v>
      </c>
      <c r="AR140" s="54">
        <f t="shared" si="51"/>
        <v>2.0194839173657902E-28</v>
      </c>
      <c r="AS140" s="54">
        <f t="shared" si="51"/>
        <v>0</v>
      </c>
      <c r="AT140" s="54">
        <f t="shared" si="51"/>
        <v>4.543838814073028E-28</v>
      </c>
      <c r="AU140" s="54">
        <f t="shared" si="51"/>
        <v>4.543838814073028E-28</v>
      </c>
      <c r="AV140" s="54">
        <f t="shared" si="51"/>
        <v>3.2311742677852644E-27</v>
      </c>
      <c r="AW140" s="54">
        <f t="shared" si="51"/>
        <v>8.3295869438413892E-14</v>
      </c>
      <c r="AX140" s="54">
        <f t="shared" si="51"/>
        <v>6.7128398140186046E-14</v>
      </c>
      <c r="AY140" s="54">
        <f t="shared" si="51"/>
        <v>5.4052694788136404E-14</v>
      </c>
      <c r="AZ140" s="54">
        <f t="shared" si="51"/>
        <v>4.3484881075199503E-14</v>
      </c>
      <c r="BA140" s="54">
        <f t="shared" si="51"/>
        <v>3.4950471339952264E-14</v>
      </c>
      <c r="BB140" s="54">
        <f t="shared" si="51"/>
        <v>2.806432866837467E-14</v>
      </c>
      <c r="BC140" s="54">
        <f t="shared" si="51"/>
        <v>2.2513394472959099E-14</v>
      </c>
      <c r="BD140" s="54">
        <f t="shared" si="51"/>
        <v>1.8043352373103737E-14</v>
      </c>
      <c r="BE140" s="54">
        <f t="shared" si="51"/>
        <v>1.4447494935625095E-14</v>
      </c>
      <c r="BF140" s="54">
        <f t="shared" si="51"/>
        <v>1.1558136748356758E-14</v>
      </c>
      <c r="CL140" s="6">
        <v>1.135959703518257E-26</v>
      </c>
      <c r="CM140" s="6">
        <v>2.0194839173657902E-28</v>
      </c>
      <c r="CN140" s="6">
        <v>0</v>
      </c>
      <c r="CO140" s="6">
        <v>6.1089388500315154E-27</v>
      </c>
      <c r="CP140" s="6">
        <v>6.1089388500315154E-27</v>
      </c>
      <c r="CQ140" s="6">
        <v>5.0487097934144756E-29</v>
      </c>
      <c r="CR140" s="6">
        <v>4.543838814073028E-28</v>
      </c>
      <c r="CS140" s="6">
        <v>8.0779356694631609E-28</v>
      </c>
      <c r="CT140" s="6">
        <v>5.0487097934144756E-29</v>
      </c>
      <c r="CU140" s="6">
        <v>1.135959703518257E-26</v>
      </c>
      <c r="CV140" s="6">
        <v>3.2311742677852644E-27</v>
      </c>
      <c r="CW140" s="6">
        <v>1.8175355256292112E-27</v>
      </c>
      <c r="CX140" s="6">
        <v>4.543838814073028E-28</v>
      </c>
      <c r="CY140" s="6">
        <v>8.5323195508704637E-27</v>
      </c>
      <c r="CZ140" s="6">
        <v>4.543838814073028E-28</v>
      </c>
      <c r="DA140" s="6">
        <v>2.0194839173657902E-28</v>
      </c>
      <c r="DB140" s="6">
        <v>1.2621774483536189E-27</v>
      </c>
      <c r="DC140" s="6">
        <v>8.0779356694631609E-28</v>
      </c>
      <c r="DD140" s="6">
        <v>5.0487097934144756E-29</v>
      </c>
      <c r="DE140" s="6">
        <v>8.0779356694631609E-28</v>
      </c>
      <c r="DF140" s="6">
        <v>1.6357819730662901E-26</v>
      </c>
      <c r="DG140" s="6">
        <v>1.135959703518257E-26</v>
      </c>
      <c r="DH140" s="6">
        <v>6.1089388500315154E-27</v>
      </c>
      <c r="DI140" s="6">
        <v>1.8175355256292112E-27</v>
      </c>
      <c r="DJ140" s="6">
        <v>5.0487097934144756E-29</v>
      </c>
      <c r="DK140" s="6">
        <v>2.0194839173657902E-28</v>
      </c>
      <c r="DL140" s="6">
        <v>0</v>
      </c>
      <c r="DM140" s="6">
        <v>4.543838814073028E-28</v>
      </c>
      <c r="DN140" s="6">
        <v>4.543838814073028E-28</v>
      </c>
      <c r="DO140" s="6">
        <v>3.2311742677852644E-27</v>
      </c>
      <c r="DP140" s="6">
        <v>5.0487097934144756E-29</v>
      </c>
      <c r="DQ140" s="6">
        <v>5.0487097934144756E-27</v>
      </c>
      <c r="DR140" s="6">
        <v>4.3178899653600796E-14</v>
      </c>
      <c r="DS140" s="6">
        <v>3.4737051276606282E-14</v>
      </c>
      <c r="DT140" s="6">
        <v>2.7919479056474989E-14</v>
      </c>
      <c r="DU140" s="6">
        <v>2.2418613019758843E-14</v>
      </c>
      <c r="DV140" s="6">
        <v>1.7984374234572975E-14</v>
      </c>
      <c r="DW140" s="6">
        <v>1.4413513253337975E-14</v>
      </c>
      <c r="DX140" s="6">
        <v>1.1541050135639465E-14</v>
      </c>
      <c r="DY140" s="6">
        <v>9.232908139402762E-15</v>
      </c>
    </row>
    <row r="141" spans="2:130" s="6" customFormat="1" x14ac:dyDescent="0.25">
      <c r="H141" s="36"/>
      <c r="I141" s="36"/>
      <c r="J141" s="36"/>
      <c r="K141" s="36"/>
      <c r="L141" s="36"/>
      <c r="M141" s="36"/>
      <c r="N141" s="36"/>
      <c r="O141" s="36"/>
      <c r="P141" s="36"/>
      <c r="Q141" s="36"/>
      <c r="R141" s="36"/>
      <c r="S141" s="36">
        <v>-47.575499999999998</v>
      </c>
      <c r="T141" s="36">
        <v>-47.598500000000001</v>
      </c>
      <c r="U141" s="36">
        <v>-47.606499999999997</v>
      </c>
      <c r="V141" s="36">
        <v>-47.601999999999997</v>
      </c>
      <c r="W141" s="36">
        <v>-47.582500000000003</v>
      </c>
      <c r="X141" s="36">
        <v>-47.552500000000002</v>
      </c>
      <c r="Y141" s="36">
        <v>-47.518999999999998</v>
      </c>
      <c r="Z141" s="36">
        <v>-47.488</v>
      </c>
      <c r="AA141" s="36">
        <v>-47.475499999999997</v>
      </c>
      <c r="AB141" s="36">
        <v>-47.435000000000002</v>
      </c>
      <c r="AC141" s="36">
        <v>-47.419499999999999</v>
      </c>
      <c r="AD141" s="36">
        <v>-47.4315</v>
      </c>
      <c r="AE141" s="36">
        <v>-47.387500000000003</v>
      </c>
      <c r="AF141" s="36">
        <v>-47.343499999999999</v>
      </c>
      <c r="AG141" s="36">
        <v>-47.325499999999998</v>
      </c>
      <c r="AH141" s="36">
        <v>-47.294499999999999</v>
      </c>
      <c r="AI141" s="36">
        <v>-47.296999999999997</v>
      </c>
      <c r="AJ141" s="36">
        <v>-47.292999999999999</v>
      </c>
      <c r="AK141" s="36">
        <v>-47.268999999999998</v>
      </c>
      <c r="AL141" s="36">
        <v>-47.277500000000003</v>
      </c>
      <c r="AM141" s="36">
        <v>-47.271500000000003</v>
      </c>
      <c r="AN141" s="36">
        <v>-47.274500000000003</v>
      </c>
      <c r="AO141" s="36">
        <v>-47.287500000000001</v>
      </c>
      <c r="AP141" s="36">
        <v>-47.279000000000003</v>
      </c>
      <c r="AQ141" s="36">
        <v>-47.261000000000003</v>
      </c>
      <c r="AR141" s="36">
        <v>-47.263500000000001</v>
      </c>
      <c r="AS141" s="36">
        <v>-47.278500000000001</v>
      </c>
      <c r="AT141" s="36">
        <v>-47.285499999999999</v>
      </c>
      <c r="AU141" s="36">
        <v>-47.280999999999999</v>
      </c>
      <c r="AV141" s="36">
        <v>-47.317</v>
      </c>
      <c r="AW141" s="36">
        <v>-47.381</v>
      </c>
      <c r="AX141" s="36">
        <v>-47.430500000000002</v>
      </c>
      <c r="AY141" s="36">
        <v>-47.452500000000001</v>
      </c>
      <c r="AZ141" s="36">
        <v>-47.447000000000003</v>
      </c>
      <c r="BA141" s="36">
        <v>-47.444499999999998</v>
      </c>
      <c r="BB141" s="36">
        <v>-47.436500000000002</v>
      </c>
      <c r="BC141" s="36">
        <v>-47.417499999999997</v>
      </c>
      <c r="BD141" s="36">
        <f>BC141</f>
        <v>-47.417499999999997</v>
      </c>
      <c r="BE141" s="36">
        <f>BD141</f>
        <v>-47.417499999999997</v>
      </c>
      <c r="BF141" s="36">
        <f>BE141</f>
        <v>-47.417499999999997</v>
      </c>
      <c r="CL141" s="6">
        <v>-47.575499999999998</v>
      </c>
      <c r="CM141" s="6">
        <v>-47.598500000000001</v>
      </c>
      <c r="CN141" s="6">
        <v>-47.606499999999997</v>
      </c>
      <c r="CO141" s="6">
        <v>-47.601999999999997</v>
      </c>
      <c r="CP141" s="6">
        <v>-47.582500000000003</v>
      </c>
      <c r="CQ141" s="6">
        <v>-47.552500000000002</v>
      </c>
      <c r="CR141" s="6">
        <v>-47.518999999999998</v>
      </c>
      <c r="CS141" s="6">
        <v>-47.488</v>
      </c>
      <c r="CT141" s="6">
        <v>-47.475499999999997</v>
      </c>
      <c r="CU141" s="6">
        <v>-47.435000000000002</v>
      </c>
      <c r="CV141" s="6">
        <v>-47.419499999999999</v>
      </c>
      <c r="CW141" s="6">
        <v>-47.4315</v>
      </c>
      <c r="CX141" s="6">
        <v>-47.387500000000003</v>
      </c>
      <c r="CY141" s="6">
        <v>-47.343499999999999</v>
      </c>
      <c r="CZ141" s="6">
        <v>-47.325499999999998</v>
      </c>
      <c r="DA141" s="6">
        <v>-47.294499999999999</v>
      </c>
      <c r="DB141" s="6">
        <v>-47.296999999999997</v>
      </c>
      <c r="DC141" s="6">
        <v>-47.292999999999999</v>
      </c>
      <c r="DD141" s="6">
        <v>-47.268999999999998</v>
      </c>
      <c r="DE141" s="6">
        <v>-47.277500000000003</v>
      </c>
      <c r="DF141" s="6">
        <v>-47.271500000000003</v>
      </c>
      <c r="DG141" s="6">
        <v>-47.274500000000003</v>
      </c>
      <c r="DH141" s="6">
        <v>-47.287500000000001</v>
      </c>
      <c r="DI141" s="6">
        <v>-47.279000000000003</v>
      </c>
      <c r="DJ141" s="6">
        <v>-47.261000000000003</v>
      </c>
      <c r="DK141" s="6">
        <v>-47.263500000000001</v>
      </c>
      <c r="DL141" s="6">
        <v>-47.278500000000001</v>
      </c>
      <c r="DM141" s="6">
        <v>-47.285499999999999</v>
      </c>
      <c r="DN141" s="6">
        <v>-47.280999999999999</v>
      </c>
      <c r="DO141" s="6">
        <v>-47.317</v>
      </c>
      <c r="DP141" s="6">
        <v>-47.381</v>
      </c>
      <c r="DQ141" s="6">
        <v>-47.430500000000002</v>
      </c>
      <c r="DR141" s="6">
        <v>-47.452500000000001</v>
      </c>
      <c r="DS141" s="6">
        <v>-47.447000000000003</v>
      </c>
      <c r="DT141" s="6">
        <v>-47.444499999999998</v>
      </c>
      <c r="DU141" s="6">
        <v>-47.436500000000002</v>
      </c>
      <c r="DV141" s="6">
        <v>-47.417499999999997</v>
      </c>
      <c r="DW141" s="6">
        <v>-47.417499999999997</v>
      </c>
      <c r="DX141" s="6">
        <v>-47.417499999999997</v>
      </c>
      <c r="DY141" s="6">
        <v>-47.417499999999997</v>
      </c>
    </row>
    <row r="142" spans="2:130" s="6" customFormat="1" x14ac:dyDescent="0.25">
      <c r="G142" s="6" t="s">
        <v>164</v>
      </c>
      <c r="H142" s="36"/>
      <c r="I142" s="36"/>
      <c r="J142" s="36"/>
      <c r="K142" s="36"/>
      <c r="L142" s="36"/>
      <c r="M142" s="36"/>
      <c r="N142" s="36"/>
      <c r="O142" s="36"/>
      <c r="P142" s="36"/>
      <c r="Q142" s="36"/>
      <c r="R142" s="36"/>
      <c r="S142" s="6">
        <f>0.0000000236435*(S23-2000)^6 - 0.00000426651*(S23-2000)^5 - 0.000287955*(S23-2000)^4 - 0.00734003*(S23-2000)^3 - 0.0680993*(S23-2000)^2 + 0.855528*(S23-2000) - 93.568</f>
        <v>-110.10482400000001</v>
      </c>
      <c r="T142" s="6">
        <f t="shared" ref="T142:AS142" si="52">0.0000000236435*(T23-2000)^6 - 0.00000426651*(T23-2000)^5 - 0.000287955*(T23-2000)^4 - 0.00734003*(T23-2000)^3 - 0.0680993*(T23-2000)^2 + 0.855528*(T23-2000) - 93.568</f>
        <v>-109.91156665308651</v>
      </c>
      <c r="U142" s="6">
        <f t="shared" si="52"/>
        <v>-109.58695753417599</v>
      </c>
      <c r="V142" s="6">
        <f t="shared" si="52"/>
        <v>-109.15286516327849</v>
      </c>
      <c r="W142" s="6">
        <f t="shared" si="52"/>
        <v>-108.62609270374399</v>
      </c>
      <c r="X142" s="6">
        <f t="shared" si="52"/>
        <v>-108.01918785156249</v>
      </c>
      <c r="Y142" s="6">
        <f t="shared" si="52"/>
        <v>-107.341235701344</v>
      </c>
      <c r="Z142" s="6">
        <f t="shared" si="52"/>
        <v>-106.5986345889785</v>
      </c>
      <c r="AA142" s="6">
        <f t="shared" si="52"/>
        <v>-105.795854910976</v>
      </c>
      <c r="AB142" s="6">
        <f t="shared" si="52"/>
        <v>-104.93618092048649</v>
      </c>
      <c r="AC142" s="6">
        <f t="shared" si="52"/>
        <v>-104.0224355</v>
      </c>
      <c r="AD142" s="6">
        <f t="shared" si="52"/>
        <v>-103.0576879107265</v>
      </c>
      <c r="AE142" s="6">
        <f t="shared" si="52"/>
        <v>-102.045944518656</v>
      </c>
      <c r="AF142" s="6">
        <f t="shared" si="52"/>
        <v>-100.9928224972985</v>
      </c>
      <c r="AG142" s="6">
        <f t="shared" si="52"/>
        <v>-99.906206507104002</v>
      </c>
      <c r="AH142" s="6">
        <f t="shared" si="52"/>
        <v>-98.796888351562501</v>
      </c>
      <c r="AI142" s="6">
        <f t="shared" si="52"/>
        <v>-97.679189609983993</v>
      </c>
      <c r="AJ142" s="6">
        <f t="shared" si="52"/>
        <v>-96.571567246958494</v>
      </c>
      <c r="AK142" s="6">
        <f t="shared" si="52"/>
        <v>-95.497202198495998</v>
      </c>
      <c r="AL142" s="6">
        <f t="shared" si="52"/>
        <v>-94.484570934846502</v>
      </c>
      <c r="AM142" s="6">
        <f t="shared" si="52"/>
        <v>-93.567999999999998</v>
      </c>
      <c r="AN142" s="6">
        <f t="shared" si="52"/>
        <v>-92.7882035278665</v>
      </c>
      <c r="AO142" s="6">
        <f t="shared" si="52"/>
        <v>-92.192803735135996</v>
      </c>
      <c r="AP142" s="6">
        <f t="shared" si="52"/>
        <v>-91.836834390818495</v>
      </c>
      <c r="AQ142" s="6">
        <f t="shared" si="52"/>
        <v>-91.783227262463996</v>
      </c>
      <c r="AR142" s="6">
        <f t="shared" si="52"/>
        <v>-92.103281539062493</v>
      </c>
      <c r="AS142" s="6">
        <f t="shared" si="52"/>
        <v>-92.877116230623997</v>
      </c>
      <c r="AT142" s="6">
        <f>AS142+0.5</f>
        <v>-92.377116230623997</v>
      </c>
      <c r="AU142" s="6">
        <f>AT142+0.5</f>
        <v>-91.877116230623997</v>
      </c>
      <c r="AV142" s="6">
        <f>AU142+0.5</f>
        <v>-91.377116230623997</v>
      </c>
      <c r="AW142" s="6">
        <v>-90.4</v>
      </c>
      <c r="AX142" s="6">
        <v>-90.4</v>
      </c>
      <c r="AY142" s="6">
        <v>-90.4</v>
      </c>
      <c r="AZ142" s="6">
        <v>-90.4</v>
      </c>
      <c r="BA142" s="6">
        <v>-90.4</v>
      </c>
      <c r="BB142" s="6">
        <v>-90.4</v>
      </c>
      <c r="BC142" s="6">
        <v>-90.4</v>
      </c>
      <c r="BD142" s="6">
        <v>-90.4</v>
      </c>
      <c r="BE142" s="6">
        <v>-90.4</v>
      </c>
      <c r="BF142" s="6">
        <v>-90.4</v>
      </c>
      <c r="BZ142" s="6" t="s">
        <v>164</v>
      </c>
      <c r="CL142" s="6">
        <v>-110.10482400000001</v>
      </c>
      <c r="CM142" s="6">
        <v>-109.91156665308651</v>
      </c>
      <c r="CN142" s="6">
        <v>-109.58695753417599</v>
      </c>
      <c r="CO142" s="6">
        <v>-109.15286516327849</v>
      </c>
      <c r="CP142" s="6">
        <v>-108.62609270374399</v>
      </c>
      <c r="CQ142" s="6">
        <v>-108.01918785156249</v>
      </c>
      <c r="CR142" s="6">
        <v>-107.341235701344</v>
      </c>
      <c r="CS142" s="6">
        <v>-106.5986345889785</v>
      </c>
      <c r="CT142" s="6">
        <v>-105.795854910976</v>
      </c>
      <c r="CU142" s="6">
        <v>-104.93618092048649</v>
      </c>
      <c r="CV142" s="6">
        <v>-104.0224355</v>
      </c>
      <c r="CW142" s="6">
        <v>-103.0576879107265</v>
      </c>
      <c r="CX142" s="6">
        <v>-102.045944518656</v>
      </c>
      <c r="CY142" s="6">
        <v>-100.9928224972985</v>
      </c>
      <c r="CZ142" s="6">
        <v>-99.906206507104002</v>
      </c>
      <c r="DA142" s="6">
        <v>-98.796888351562501</v>
      </c>
      <c r="DB142" s="6">
        <v>-97.679189609983993</v>
      </c>
      <c r="DC142" s="6">
        <v>-96.571567246958494</v>
      </c>
      <c r="DD142" s="6">
        <v>-95.497202198495998</v>
      </c>
      <c r="DE142" s="6">
        <v>-94.484570934846502</v>
      </c>
      <c r="DF142" s="6">
        <v>-93.567999999999998</v>
      </c>
      <c r="DG142" s="6">
        <v>-92.7882035278665</v>
      </c>
      <c r="DH142" s="6">
        <v>-92.192803735135996</v>
      </c>
      <c r="DI142" s="6">
        <v>-91.836834390818495</v>
      </c>
      <c r="DJ142" s="6">
        <v>-91.783227262463996</v>
      </c>
      <c r="DK142" s="6">
        <v>-92.103281539062493</v>
      </c>
      <c r="DL142" s="6">
        <v>-92.877116230623997</v>
      </c>
      <c r="DM142" s="6">
        <v>-92.377116230623997</v>
      </c>
      <c r="DN142" s="6">
        <v>-91.877116230623997</v>
      </c>
      <c r="DO142" s="6">
        <v>-91.377116230623997</v>
      </c>
      <c r="DP142" s="6">
        <v>-90.4</v>
      </c>
      <c r="DQ142" s="6">
        <v>-90.4</v>
      </c>
      <c r="DR142" s="6">
        <v>-90.4</v>
      </c>
      <c r="DS142" s="6">
        <v>-90.4</v>
      </c>
      <c r="DT142" s="6">
        <v>-90.4</v>
      </c>
      <c r="DU142" s="6">
        <v>-90.4</v>
      </c>
      <c r="DV142" s="6">
        <v>-90.4</v>
      </c>
      <c r="DW142" s="6">
        <v>-90.4</v>
      </c>
      <c r="DX142" s="6">
        <v>-90.4</v>
      </c>
      <c r="DY142" s="6">
        <v>-90.4</v>
      </c>
    </row>
    <row r="143" spans="2:130" s="6" customFormat="1" ht="18.75" x14ac:dyDescent="0.35">
      <c r="G143" s="31" t="s">
        <v>188</v>
      </c>
      <c r="H143" s="36"/>
      <c r="I143" s="36">
        <f t="shared" ref="I143:BF143" si="53">I108</f>
        <v>448.21432388826906</v>
      </c>
      <c r="J143" s="36">
        <f t="shared" si="53"/>
        <v>456.92906242477324</v>
      </c>
      <c r="K143" s="36">
        <f t="shared" si="53"/>
        <v>465.11818331772668</v>
      </c>
      <c r="L143" s="36">
        <f t="shared" si="53"/>
        <v>472.76414664803161</v>
      </c>
      <c r="M143" s="36">
        <f t="shared" si="53"/>
        <v>479.85492604088711</v>
      </c>
      <c r="N143" s="36">
        <f t="shared" si="53"/>
        <v>486.38373687475865</v>
      </c>
      <c r="O143" s="36">
        <f t="shared" si="53"/>
        <v>492.34876449034806</v>
      </c>
      <c r="P143" s="36">
        <f t="shared" si="53"/>
        <v>497.75289239956101</v>
      </c>
      <c r="Q143" s="36">
        <f t="shared" si="53"/>
        <v>502.60343049448869</v>
      </c>
      <c r="R143" s="36">
        <f t="shared" si="53"/>
        <v>506.91184325635771</v>
      </c>
      <c r="S143" s="36">
        <f t="shared" si="53"/>
        <v>510.69347796451882</v>
      </c>
      <c r="T143" s="36">
        <f t="shared" si="53"/>
        <v>513.96729290540168</v>
      </c>
      <c r="U143" s="36">
        <f t="shared" si="53"/>
        <v>516.75558558149658</v>
      </c>
      <c r="V143" s="36">
        <f t="shared" si="53"/>
        <v>519.08372092031743</v>
      </c>
      <c r="W143" s="36">
        <f t="shared" si="53"/>
        <v>520.97985948337191</v>
      </c>
      <c r="X143" s="36">
        <f t="shared" si="53"/>
        <v>522.47468567513033</v>
      </c>
      <c r="Y143" s="36">
        <f t="shared" si="53"/>
        <v>523.60113595200323</v>
      </c>
      <c r="Z143" s="36">
        <f t="shared" si="53"/>
        <v>524.39412703130017</v>
      </c>
      <c r="AA143" s="36">
        <f t="shared" si="53"/>
        <v>524.89028410020762</v>
      </c>
      <c r="AB143" s="36">
        <f t="shared" si="53"/>
        <v>525.12766902475448</v>
      </c>
      <c r="AC143" s="36">
        <f t="shared" si="53"/>
        <v>525.14550855878224</v>
      </c>
      <c r="AD143" s="36">
        <f t="shared" si="53"/>
        <v>524.98392255291378</v>
      </c>
      <c r="AE143" s="36">
        <f t="shared" si="53"/>
        <v>524.68365216353061</v>
      </c>
      <c r="AF143" s="36">
        <f t="shared" si="53"/>
        <v>524.28578806173425</v>
      </c>
      <c r="AG143" s="36">
        <f t="shared" si="53"/>
        <v>523.83149864231166</v>
      </c>
      <c r="AH143" s="36">
        <f t="shared" si="53"/>
        <v>523.36175823272515</v>
      </c>
      <c r="AI143" s="36">
        <f t="shared" si="53"/>
        <v>522.91707530205861</v>
      </c>
      <c r="AJ143" s="36">
        <f t="shared" si="53"/>
        <v>522.53722066999751</v>
      </c>
      <c r="AK143" s="36">
        <f t="shared" si="53"/>
        <v>522.26095571580584</v>
      </c>
      <c r="AL143" s="36">
        <f t="shared" si="53"/>
        <v>522.12576058728257</v>
      </c>
      <c r="AM143" s="36">
        <f t="shared" si="53"/>
        <v>522.16756240974121</v>
      </c>
      <c r="AN143" s="36">
        <f t="shared" si="53"/>
        <v>522.42046349496968</v>
      </c>
      <c r="AO143" s="36">
        <f t="shared" si="53"/>
        <v>522.91646955021747</v>
      </c>
      <c r="AP143" s="36">
        <f t="shared" si="53"/>
        <v>523.68521788713929</v>
      </c>
      <c r="AQ143" s="36">
        <f t="shared" si="53"/>
        <v>524.75370563079719</v>
      </c>
      <c r="AR143" s="36">
        <f t="shared" si="53"/>
        <v>526.1460179285906</v>
      </c>
      <c r="AS143" s="36">
        <f t="shared" si="53"/>
        <v>527.88305615927254</v>
      </c>
      <c r="AT143" s="36">
        <f t="shared" si="53"/>
        <v>529.9822661418774</v>
      </c>
      <c r="AU143" s="36">
        <f t="shared" si="53"/>
        <v>532.45736634471393</v>
      </c>
      <c r="AV143" s="36">
        <f t="shared" si="53"/>
        <v>535.31807609433292</v>
      </c>
      <c r="AW143" s="36">
        <f t="shared" si="53"/>
        <v>538.56984378448851</v>
      </c>
      <c r="AX143" s="36">
        <f t="shared" si="53"/>
        <v>542.21357508511426</v>
      </c>
      <c r="AY143" s="36">
        <f t="shared" si="53"/>
        <v>546.24536115129183</v>
      </c>
      <c r="AZ143" s="36">
        <f t="shared" si="53"/>
        <v>550.65620683222164</v>
      </c>
      <c r="BA143" s="36">
        <f t="shared" si="53"/>
        <v>555.43175888019039</v>
      </c>
      <c r="BB143" s="36">
        <f t="shared" si="53"/>
        <v>560.55203415954043</v>
      </c>
      <c r="BC143" s="36">
        <f t="shared" si="53"/>
        <v>565.99114785564416</v>
      </c>
      <c r="BD143" s="36">
        <f t="shared" si="53"/>
        <v>571.71704168386452</v>
      </c>
      <c r="BE143" s="36">
        <f t="shared" si="53"/>
        <v>577.69121209854018</v>
      </c>
      <c r="BF143" s="36">
        <f t="shared" si="53"/>
        <v>583.86843850193429</v>
      </c>
      <c r="BZ143" s="6" t="s">
        <v>141</v>
      </c>
      <c r="CB143" s="6">
        <v>448.21432388826906</v>
      </c>
      <c r="CC143" s="6">
        <v>456.92906242477324</v>
      </c>
      <c r="CD143" s="6">
        <v>465.11818331772668</v>
      </c>
      <c r="CE143" s="6">
        <v>472.76414664803161</v>
      </c>
      <c r="CF143" s="6">
        <v>479.85492604088711</v>
      </c>
      <c r="CG143" s="6">
        <v>486.38373687475865</v>
      </c>
      <c r="CH143" s="6">
        <v>492.34876449034806</v>
      </c>
      <c r="CI143" s="6">
        <v>497.75289239956101</v>
      </c>
      <c r="CJ143" s="6">
        <v>502.60343049448869</v>
      </c>
      <c r="CK143" s="6">
        <v>506.91184325635771</v>
      </c>
      <c r="CL143" s="6">
        <v>510.69347796451882</v>
      </c>
      <c r="CM143" s="6">
        <v>513.96729290540168</v>
      </c>
      <c r="CN143" s="6">
        <v>516.75558558149658</v>
      </c>
      <c r="CO143" s="6">
        <v>519.08372092031743</v>
      </c>
      <c r="CP143" s="6">
        <v>520.97985948337191</v>
      </c>
      <c r="CQ143" s="6">
        <v>522.47468567513033</v>
      </c>
      <c r="CR143" s="6">
        <v>523.60113595200323</v>
      </c>
      <c r="CS143" s="6">
        <v>524.39412703130017</v>
      </c>
      <c r="CT143" s="6">
        <v>524.89028410020762</v>
      </c>
      <c r="CU143" s="6">
        <v>525.12766902475448</v>
      </c>
      <c r="CV143" s="6">
        <v>525.14550855878224</v>
      </c>
      <c r="CW143" s="6">
        <v>524.98392255291378</v>
      </c>
      <c r="CX143" s="6">
        <v>524.68365216353061</v>
      </c>
      <c r="CY143" s="6">
        <v>524.28578806173425</v>
      </c>
      <c r="CZ143" s="6">
        <v>523.83149864231166</v>
      </c>
      <c r="DA143" s="6">
        <v>523.36175823272515</v>
      </c>
      <c r="DB143" s="6">
        <v>522.91707530205861</v>
      </c>
      <c r="DC143" s="6">
        <v>522.53722066999751</v>
      </c>
      <c r="DD143" s="6">
        <v>522.26095571580584</v>
      </c>
      <c r="DE143" s="6">
        <v>522.12576058728257</v>
      </c>
      <c r="DF143" s="6">
        <v>522.16756240974121</v>
      </c>
      <c r="DG143" s="6">
        <v>522.42046349496968</v>
      </c>
      <c r="DH143" s="6">
        <v>522.91646955021747</v>
      </c>
      <c r="DI143" s="6">
        <v>523.68521788713929</v>
      </c>
      <c r="DJ143" s="6">
        <v>524.75370563079719</v>
      </c>
      <c r="DK143" s="6">
        <v>526.1460179285906</v>
      </c>
      <c r="DL143" s="6">
        <v>527.88305615927254</v>
      </c>
      <c r="DM143" s="6">
        <v>529.9822661418774</v>
      </c>
      <c r="DN143" s="6">
        <v>532.45736634471393</v>
      </c>
      <c r="DO143" s="6">
        <v>535.31807609433292</v>
      </c>
      <c r="DP143" s="6">
        <v>538.56984378448851</v>
      </c>
      <c r="DQ143" s="6">
        <v>542.21357508511426</v>
      </c>
      <c r="DR143" s="6">
        <v>546.24536115129183</v>
      </c>
      <c r="DS143" s="6">
        <v>550.65620683222164</v>
      </c>
      <c r="DT143" s="6">
        <v>555.43175888019039</v>
      </c>
      <c r="DU143" s="6">
        <v>560.55203415954043</v>
      </c>
      <c r="DV143" s="6">
        <v>565.99114785564416</v>
      </c>
      <c r="DW143" s="6">
        <v>571.71704168386452</v>
      </c>
      <c r="DX143" s="6">
        <v>577.69121209854018</v>
      </c>
      <c r="DY143" s="6">
        <v>583.86843850193429</v>
      </c>
    </row>
    <row r="144" spans="2:130" s="6" customFormat="1" ht="18.75" x14ac:dyDescent="0.35">
      <c r="G144" s="31" t="s">
        <v>189</v>
      </c>
      <c r="H144" s="36"/>
      <c r="I144" s="36">
        <f t="shared" ref="I144:BF147" si="54">I$93*(1+I89/1000)+I$131*(1+I127/1000)</f>
        <v>424.5204956312225</v>
      </c>
      <c r="J144" s="36">
        <f t="shared" si="54"/>
        <v>434.14489059371044</v>
      </c>
      <c r="K144" s="36">
        <f t="shared" si="54"/>
        <v>440.51223574002381</v>
      </c>
      <c r="L144" s="36">
        <f t="shared" si="54"/>
        <v>447.75043032027963</v>
      </c>
      <c r="M144" s="36">
        <f t="shared" si="54"/>
        <v>454.46569107242794</v>
      </c>
      <c r="N144" s="36">
        <f t="shared" si="54"/>
        <v>460.65102439672512</v>
      </c>
      <c r="O144" s="36">
        <f t="shared" si="54"/>
        <v>466.3042178826077</v>
      </c>
      <c r="P144" s="36">
        <f t="shared" si="54"/>
        <v>471.42757861016338</v>
      </c>
      <c r="Q144" s="36">
        <f t="shared" si="54"/>
        <v>476.02767145161556</v>
      </c>
      <c r="R144" s="36">
        <f t="shared" si="54"/>
        <v>480.11505737277798</v>
      </c>
      <c r="S144" s="36">
        <f t="shared" si="54"/>
        <v>483.70403173454611</v>
      </c>
      <c r="T144" s="36">
        <f t="shared" si="54"/>
        <v>486.73693186482171</v>
      </c>
      <c r="U144" s="36">
        <f t="shared" si="54"/>
        <v>489.42310157510587</v>
      </c>
      <c r="V144" s="36">
        <f t="shared" si="54"/>
        <v>491.66939022336908</v>
      </c>
      <c r="W144" s="36">
        <f t="shared" si="54"/>
        <v>493.52528316865983</v>
      </c>
      <c r="X144" s="36">
        <f t="shared" si="54"/>
        <v>494.9875659739555</v>
      </c>
      <c r="Y144" s="36">
        <f t="shared" si="54"/>
        <v>496.07248235084177</v>
      </c>
      <c r="Z144" s="36">
        <f t="shared" si="54"/>
        <v>496.81381871494233</v>
      </c>
      <c r="AA144" s="36">
        <f t="shared" si="54"/>
        <v>497.19300969361234</v>
      </c>
      <c r="AB144" s="36">
        <f t="shared" si="54"/>
        <v>497.54910874009818</v>
      </c>
      <c r="AC144" s="36">
        <f t="shared" si="54"/>
        <v>497.44734985159897</v>
      </c>
      <c r="AD144" s="36">
        <f t="shared" si="54"/>
        <v>497.14932554230069</v>
      </c>
      <c r="AE144" s="36">
        <f t="shared" si="54"/>
        <v>497.12841932373476</v>
      </c>
      <c r="AF144" s="36">
        <f t="shared" si="54"/>
        <v>496.76235029133852</v>
      </c>
      <c r="AG144" s="36">
        <f t="shared" si="54"/>
        <v>496.21107065581521</v>
      </c>
      <c r="AH144" s="36">
        <f t="shared" si="54"/>
        <v>495.83141624181741</v>
      </c>
      <c r="AI144" s="36">
        <f t="shared" si="54"/>
        <v>495.24533212471829</v>
      </c>
      <c r="AJ144" s="36">
        <f t="shared" si="54"/>
        <v>494.90928797163224</v>
      </c>
      <c r="AK144" s="36">
        <f t="shared" si="54"/>
        <v>494.74570582935655</v>
      </c>
      <c r="AL144" s="36">
        <f t="shared" si="54"/>
        <v>494.45729785757214</v>
      </c>
      <c r="AM144" s="36">
        <f t="shared" si="54"/>
        <v>494.56322659893124</v>
      </c>
      <c r="AN144" s="36">
        <f t="shared" si="54"/>
        <v>494.75690291091394</v>
      </c>
      <c r="AO144" s="36">
        <f t="shared" si="54"/>
        <v>495.17240205871872</v>
      </c>
      <c r="AP144" s="36">
        <f t="shared" si="54"/>
        <v>496.00560259918291</v>
      </c>
      <c r="AQ144" s="36">
        <f t="shared" si="54"/>
        <v>497.0734510360619</v>
      </c>
      <c r="AR144" s="36">
        <f t="shared" si="54"/>
        <v>498.29878280129401</v>
      </c>
      <c r="AS144" s="36">
        <f t="shared" si="54"/>
        <v>499.88266236321874</v>
      </c>
      <c r="AT144" s="36">
        <f t="shared" si="54"/>
        <v>501.9109995488879</v>
      </c>
      <c r="AU144" s="36">
        <f t="shared" si="54"/>
        <v>504.31928926536102</v>
      </c>
      <c r="AV144" s="36">
        <f t="shared" si="54"/>
        <v>506.82802141166212</v>
      </c>
      <c r="AW144" s="36">
        <f t="shared" si="54"/>
        <v>509.75107211353031</v>
      </c>
      <c r="AX144" s="36">
        <f t="shared" si="54"/>
        <v>513.25398038715707</v>
      </c>
      <c r="AY144" s="36">
        <f t="shared" si="54"/>
        <v>517.20185471921104</v>
      </c>
      <c r="AZ144" s="36">
        <f t="shared" si="54"/>
        <v>521.52516801228512</v>
      </c>
      <c r="BA144" s="36">
        <f t="shared" si="54"/>
        <v>526.04795675717332</v>
      </c>
      <c r="BB144" s="36">
        <f t="shared" si="54"/>
        <v>530.9414364645429</v>
      </c>
      <c r="BC144" s="36">
        <f t="shared" si="54"/>
        <v>536.17020941685212</v>
      </c>
      <c r="BD144" s="36">
        <f t="shared" si="54"/>
        <v>541.51489658853131</v>
      </c>
      <c r="BE144" s="36">
        <f t="shared" si="54"/>
        <v>547.18631674460244</v>
      </c>
      <c r="BF144" s="36">
        <f t="shared" si="54"/>
        <v>553.04963579371383</v>
      </c>
      <c r="BZ144" s="6" t="s">
        <v>142</v>
      </c>
      <c r="CB144" s="6">
        <v>424.44595386988584</v>
      </c>
      <c r="CC144" s="6">
        <v>432.60885342774986</v>
      </c>
      <c r="CD144" s="6">
        <v>440.32930896020719</v>
      </c>
      <c r="CE144" s="6">
        <v>447.57940323401135</v>
      </c>
      <c r="CF144" s="6">
        <v>454.33761917390405</v>
      </c>
      <c r="CG144" s="6">
        <v>460.58852896363754</v>
      </c>
      <c r="CH144" s="6">
        <v>466.3224831469978</v>
      </c>
      <c r="CI144" s="6">
        <v>471.53529972882541</v>
      </c>
      <c r="CJ144" s="6">
        <v>476.22795327604922</v>
      </c>
      <c r="CK144" s="6">
        <v>480.4062640186911</v>
      </c>
      <c r="CL144" s="6">
        <v>484.08058695090648</v>
      </c>
      <c r="CM144" s="6">
        <v>486.73693186482177</v>
      </c>
      <c r="CN144" s="6">
        <v>489.42310157510599</v>
      </c>
      <c r="CO144" s="6">
        <v>491.66939022336942</v>
      </c>
      <c r="CP144" s="6">
        <v>493.52528316865994</v>
      </c>
      <c r="CQ144" s="6">
        <v>494.98756597395561</v>
      </c>
      <c r="CR144" s="6">
        <v>496.0724823508416</v>
      </c>
      <c r="CS144" s="6">
        <v>496.81381871494261</v>
      </c>
      <c r="CT144" s="6">
        <v>497.19300969361268</v>
      </c>
      <c r="CU144" s="6">
        <v>497.54910874009806</v>
      </c>
      <c r="CV144" s="6">
        <v>497.44734985159857</v>
      </c>
      <c r="CW144" s="6">
        <v>497.14932554230109</v>
      </c>
      <c r="CX144" s="6">
        <v>497.12841932373419</v>
      </c>
      <c r="CY144" s="6">
        <v>496.76235029133829</v>
      </c>
      <c r="CZ144" s="6">
        <v>496.21107065581617</v>
      </c>
      <c r="DA144" s="6">
        <v>495.83141624181735</v>
      </c>
      <c r="DB144" s="6">
        <v>495.24533212471863</v>
      </c>
      <c r="DC144" s="6">
        <v>494.90928797163224</v>
      </c>
      <c r="DD144" s="6">
        <v>494.74570582935644</v>
      </c>
      <c r="DE144" s="6">
        <v>494.45729785757237</v>
      </c>
      <c r="DF144" s="6">
        <v>494.56322659893056</v>
      </c>
      <c r="DG144" s="6">
        <v>494.75690291091462</v>
      </c>
      <c r="DH144" s="6">
        <v>495.17240205871872</v>
      </c>
      <c r="DI144" s="6">
        <v>496.00560259918382</v>
      </c>
      <c r="DJ144" s="6">
        <v>497.07345103606212</v>
      </c>
      <c r="DK144" s="6">
        <v>498.29878280129299</v>
      </c>
      <c r="DL144" s="6">
        <v>499.88266236321874</v>
      </c>
      <c r="DM144" s="6">
        <v>501.9109995488883</v>
      </c>
      <c r="DN144" s="6">
        <v>504.31928926536096</v>
      </c>
      <c r="DO144" s="6">
        <v>506.82802141166201</v>
      </c>
      <c r="DP144" s="6">
        <v>509.75107059739457</v>
      </c>
      <c r="DQ144" s="6">
        <v>513.25398038715593</v>
      </c>
      <c r="DR144" s="6">
        <v>517.20185581842986</v>
      </c>
      <c r="DS144" s="6">
        <v>521.52516801228523</v>
      </c>
      <c r="DT144" s="6">
        <v>526.04795675717378</v>
      </c>
      <c r="DU144" s="6">
        <v>530.94143646454324</v>
      </c>
      <c r="DV144" s="6">
        <v>536.17020941685223</v>
      </c>
      <c r="DW144" s="6">
        <v>541.51489658853131</v>
      </c>
      <c r="DX144" s="6">
        <v>547.18631674460289</v>
      </c>
      <c r="DY144" s="6">
        <v>553.04963579371258</v>
      </c>
    </row>
    <row r="145" spans="1:129" s="6" customFormat="1" ht="18.75" x14ac:dyDescent="0.35">
      <c r="G145" s="31" t="s">
        <v>190</v>
      </c>
      <c r="H145" s="36"/>
      <c r="I145" s="36">
        <f t="shared" si="54"/>
        <v>296.6359356211675</v>
      </c>
      <c r="J145" s="36">
        <f t="shared" si="54"/>
        <v>308.24624519406029</v>
      </c>
      <c r="K145" s="36">
        <f t="shared" si="54"/>
        <v>307.42523153014076</v>
      </c>
      <c r="L145" s="36">
        <f t="shared" si="54"/>
        <v>312.34895842628919</v>
      </c>
      <c r="M145" s="36">
        <f t="shared" si="54"/>
        <v>316.9386353765658</v>
      </c>
      <c r="N145" s="36">
        <f t="shared" si="54"/>
        <v>321.18458449183095</v>
      </c>
      <c r="O145" s="36">
        <f t="shared" si="54"/>
        <v>325.08117284091497</v>
      </c>
      <c r="P145" s="36">
        <f t="shared" si="54"/>
        <v>328.6265838881946</v>
      </c>
      <c r="Q145" s="36">
        <f t="shared" si="54"/>
        <v>331.82258893117785</v>
      </c>
      <c r="R145" s="36">
        <f t="shared" si="54"/>
        <v>334.67431853807</v>
      </c>
      <c r="S145" s="36">
        <f t="shared" si="54"/>
        <v>337.19003398536302</v>
      </c>
      <c r="T145" s="36">
        <f t="shared" si="54"/>
        <v>340.58941258675077</v>
      </c>
      <c r="U145" s="36">
        <f t="shared" si="54"/>
        <v>342.66483761479867</v>
      </c>
      <c r="V145" s="36">
        <f t="shared" si="54"/>
        <v>344.35914192561603</v>
      </c>
      <c r="W145" s="36">
        <f t="shared" si="54"/>
        <v>345.72670712805291</v>
      </c>
      <c r="X145" s="36">
        <f t="shared" si="54"/>
        <v>346.78505644584288</v>
      </c>
      <c r="Y145" s="36">
        <f t="shared" si="54"/>
        <v>347.5629806955227</v>
      </c>
      <c r="Z145" s="36">
        <f t="shared" si="54"/>
        <v>348.09889656448411</v>
      </c>
      <c r="AA145" s="36">
        <f t="shared" si="54"/>
        <v>348.39356534081872</v>
      </c>
      <c r="AB145" s="36">
        <f t="shared" si="54"/>
        <v>348.68479020392522</v>
      </c>
      <c r="AC145" s="36">
        <f t="shared" si="54"/>
        <v>348.68805074451649</v>
      </c>
      <c r="AD145" s="36">
        <f t="shared" si="54"/>
        <v>348.58253269873376</v>
      </c>
      <c r="AE145" s="36">
        <f t="shared" si="54"/>
        <v>348.68555919147536</v>
      </c>
      <c r="AF145" s="36">
        <f t="shared" si="54"/>
        <v>348.57597988207863</v>
      </c>
      <c r="AG145" s="36">
        <f t="shared" si="54"/>
        <v>348.35299010164078</v>
      </c>
      <c r="AH145" s="36">
        <f t="shared" si="54"/>
        <v>348.24344252275523</v>
      </c>
      <c r="AI145" s="36">
        <f t="shared" si="54"/>
        <v>347.97721400196053</v>
      </c>
      <c r="AJ145" s="36">
        <f t="shared" si="54"/>
        <v>347.83882881414792</v>
      </c>
      <c r="AK145" s="36">
        <f t="shared" si="54"/>
        <v>347.7500249096795</v>
      </c>
      <c r="AL145" s="36">
        <f t="shared" si="54"/>
        <v>347.4813248759524</v>
      </c>
      <c r="AM145" s="36">
        <f t="shared" si="54"/>
        <v>347.3432165527297</v>
      </c>
      <c r="AN145" s="36">
        <f t="shared" si="54"/>
        <v>347.08999623143245</v>
      </c>
      <c r="AO145" s="36">
        <f t="shared" si="54"/>
        <v>346.76413920704692</v>
      </c>
      <c r="AP145" s="36">
        <f t="shared" si="54"/>
        <v>346.44050437550055</v>
      </c>
      <c r="AQ145" s="36">
        <f t="shared" si="54"/>
        <v>345.93896595052274</v>
      </c>
      <c r="AR145" s="36">
        <f t="shared" si="54"/>
        <v>345.14582087767985</v>
      </c>
      <c r="AS145" s="36">
        <f t="shared" si="54"/>
        <v>344.11727222867188</v>
      </c>
      <c r="AT145" s="36">
        <f t="shared" si="54"/>
        <v>351.66487345848748</v>
      </c>
      <c r="AU145" s="36">
        <f t="shared" si="54"/>
        <v>353.82472584945964</v>
      </c>
      <c r="AV145" s="36">
        <f t="shared" si="54"/>
        <v>356.11419608388388</v>
      </c>
      <c r="AW145" s="36">
        <f t="shared" si="54"/>
        <v>361.06815393103784</v>
      </c>
      <c r="AX145" s="36">
        <f t="shared" si="54"/>
        <v>359.51862441337744</v>
      </c>
      <c r="AY145" s="36">
        <f t="shared" si="54"/>
        <v>362.70675468943796</v>
      </c>
      <c r="AZ145" s="36">
        <f t="shared" si="54"/>
        <v>366.18169409771406</v>
      </c>
      <c r="BA145" s="36">
        <f t="shared" si="54"/>
        <v>369.8235616216499</v>
      </c>
      <c r="BB145" s="36">
        <f t="shared" si="54"/>
        <v>373.73479358829206</v>
      </c>
      <c r="BC145" s="36">
        <f t="shared" si="54"/>
        <v>377.88459638630678</v>
      </c>
      <c r="BD145" s="36">
        <f t="shared" si="54"/>
        <v>382.12097908462744</v>
      </c>
      <c r="BE145" s="36">
        <f t="shared" si="54"/>
        <v>386.57147932069324</v>
      </c>
      <c r="BF145" s="36">
        <f t="shared" si="54"/>
        <v>390.52955911398004</v>
      </c>
      <c r="BZ145" s="6" t="s">
        <v>143</v>
      </c>
      <c r="CB145" s="6">
        <v>295.45392404758968</v>
      </c>
      <c r="CC145" s="6">
        <v>300.05967639148014</v>
      </c>
      <c r="CD145" s="6">
        <v>304.960695359076</v>
      </c>
      <c r="CE145" s="6">
        <v>310.01516568106166</v>
      </c>
      <c r="CF145" s="6">
        <v>315.09855113766321</v>
      </c>
      <c r="CG145" s="6">
        <v>320.10279211831335</v>
      </c>
      <c r="CH145" s="6">
        <v>324.93550318131599</v>
      </c>
      <c r="CI145" s="6">
        <v>329.51917061351025</v>
      </c>
      <c r="CJ145" s="6">
        <v>333.79034998994251</v>
      </c>
      <c r="CK145" s="6">
        <v>337.69886373351909</v>
      </c>
      <c r="CL145" s="6">
        <v>341.20699867468306</v>
      </c>
      <c r="CM145" s="6">
        <v>340.75836530357554</v>
      </c>
      <c r="CN145" s="6">
        <v>342.85597517968955</v>
      </c>
      <c r="CO145" s="6">
        <v>344.56820327534996</v>
      </c>
      <c r="CP145" s="6">
        <v>345.94793213834265</v>
      </c>
      <c r="CQ145" s="6">
        <v>347.01345112722345</v>
      </c>
      <c r="CR145" s="6">
        <v>347.79405356382779</v>
      </c>
      <c r="CS145" s="6">
        <v>348.32819454633659</v>
      </c>
      <c r="CT145" s="6">
        <v>348.61889308462048</v>
      </c>
      <c r="CU145" s="6">
        <v>348.89259403245001</v>
      </c>
      <c r="CV145" s="6">
        <v>348.88333087795399</v>
      </c>
      <c r="CW145" s="6">
        <v>348.76182886601504</v>
      </c>
      <c r="CX145" s="6">
        <v>348.83403012138331</v>
      </c>
      <c r="CY145" s="6">
        <v>348.69979888455532</v>
      </c>
      <c r="CZ145" s="6">
        <v>348.45383134266262</v>
      </c>
      <c r="DA145" s="6">
        <v>348.31748167415344</v>
      </c>
      <c r="DB145" s="6">
        <v>348.0280035674499</v>
      </c>
      <c r="DC145" s="6">
        <v>347.86506209498316</v>
      </c>
      <c r="DD145" s="6">
        <v>347.75339959698579</v>
      </c>
      <c r="DE145" s="6">
        <v>347.46459020263489</v>
      </c>
      <c r="DF145" s="6">
        <v>347.30857485705053</v>
      </c>
      <c r="DG145" s="6">
        <v>347.03988905677932</v>
      </c>
      <c r="DH145" s="6">
        <v>346.70118735832438</v>
      </c>
      <c r="DI145" s="6">
        <v>346.36906173849297</v>
      </c>
      <c r="DJ145" s="6">
        <v>345.86197268218962</v>
      </c>
      <c r="DK145" s="6">
        <v>345.06490536298702</v>
      </c>
      <c r="DL145" s="6">
        <v>344.03617058553152</v>
      </c>
      <c r="DM145" s="6">
        <v>351.59606712405008</v>
      </c>
      <c r="DN145" s="6">
        <v>353.76603940691541</v>
      </c>
      <c r="DO145" s="6">
        <v>356.06647400956291</v>
      </c>
      <c r="DP145" s="6">
        <v>361.03491182199417</v>
      </c>
      <c r="DQ145" s="6">
        <v>359.49995062170763</v>
      </c>
      <c r="DR145" s="6">
        <v>362.70254494454412</v>
      </c>
      <c r="DS145" s="6">
        <v>366.18826920370566</v>
      </c>
      <c r="DT145" s="6">
        <v>369.83595206702768</v>
      </c>
      <c r="DU145" s="6">
        <v>373.74495335921654</v>
      </c>
      <c r="DV145" s="6">
        <v>377.88234788038858</v>
      </c>
      <c r="DW145" s="6">
        <v>382.094452984969</v>
      </c>
      <c r="DX145" s="6">
        <v>386.50696752458794</v>
      </c>
      <c r="DY145" s="6">
        <v>390.50662985527435</v>
      </c>
    </row>
    <row r="146" spans="1:129" s="6" customFormat="1" ht="18.75" x14ac:dyDescent="0.35">
      <c r="G146" s="31" t="s">
        <v>191</v>
      </c>
      <c r="H146" s="36"/>
      <c r="I146" s="36">
        <f t="shared" si="54"/>
        <v>312.71409365154602</v>
      </c>
      <c r="J146" s="36">
        <f t="shared" si="54"/>
        <v>323.84113203713201</v>
      </c>
      <c r="K146" s="36">
        <f t="shared" si="54"/>
        <v>324.11249026094299</v>
      </c>
      <c r="L146" s="36">
        <f t="shared" si="54"/>
        <v>329.30918585455356</v>
      </c>
      <c r="M146" s="36">
        <f t="shared" si="54"/>
        <v>334.15060934553253</v>
      </c>
      <c r="N146" s="36">
        <f t="shared" si="54"/>
        <v>338.62714538574869</v>
      </c>
      <c r="O146" s="36">
        <f t="shared" si="54"/>
        <v>342.73336489105981</v>
      </c>
      <c r="P146" s="36">
        <f t="shared" si="54"/>
        <v>346.46778867910155</v>
      </c>
      <c r="Q146" s="36">
        <f t="shared" si="54"/>
        <v>349.83265110708624</v>
      </c>
      <c r="R146" s="36">
        <f t="shared" si="54"/>
        <v>352.8336637095814</v>
      </c>
      <c r="S146" s="36">
        <f t="shared" si="54"/>
        <v>355.47977883631222</v>
      </c>
      <c r="T146" s="36">
        <f t="shared" si="54"/>
        <v>359.11281080617692</v>
      </c>
      <c r="U146" s="36">
        <f t="shared" si="54"/>
        <v>361.26780179054788</v>
      </c>
      <c r="V146" s="36">
        <f t="shared" si="54"/>
        <v>363.0234724298125</v>
      </c>
      <c r="W146" s="36">
        <f t="shared" si="54"/>
        <v>364.42108852944665</v>
      </c>
      <c r="X146" s="36">
        <f t="shared" si="54"/>
        <v>365.50204277516127</v>
      </c>
      <c r="Y146" s="36">
        <f t="shared" si="54"/>
        <v>366.30730389815471</v>
      </c>
      <c r="Z146" s="36">
        <f t="shared" si="54"/>
        <v>366.87685498192263</v>
      </c>
      <c r="AA146" s="36">
        <f t="shared" si="54"/>
        <v>367.24913799878141</v>
      </c>
      <c r="AB146" s="36">
        <f t="shared" si="54"/>
        <v>367.46051737224457</v>
      </c>
      <c r="AC146" s="36">
        <f t="shared" si="54"/>
        <v>367.54477131499266</v>
      </c>
      <c r="AD146" s="36">
        <f t="shared" si="54"/>
        <v>367.53261592216109</v>
      </c>
      <c r="AE146" s="36">
        <f t="shared" si="54"/>
        <v>367.45126353533362</v>
      </c>
      <c r="AF146" s="36">
        <f t="shared" si="54"/>
        <v>367.32401376174977</v>
      </c>
      <c r="AG146" s="36">
        <f t="shared" si="54"/>
        <v>367.16987276180618</v>
      </c>
      <c r="AH146" s="36">
        <f t="shared" si="54"/>
        <v>367.00319403038304</v>
      </c>
      <c r="AI146" s="36">
        <f t="shared" si="54"/>
        <v>366.83333191659892</v>
      </c>
      <c r="AJ146" s="36">
        <f t="shared" si="54"/>
        <v>366.66429757366939</v>
      </c>
      <c r="AK146" s="36">
        <f t="shared" si="54"/>
        <v>366.49440592487008</v>
      </c>
      <c r="AL146" s="36">
        <f t="shared" si="54"/>
        <v>366.31590159125165</v>
      </c>
      <c r="AM146" s="36">
        <f t="shared" si="54"/>
        <v>366.11455156815754</v>
      </c>
      <c r="AN146" s="36">
        <f t="shared" si="54"/>
        <v>365.86919277504927</v>
      </c>
      <c r="AO146" s="36">
        <f t="shared" si="54"/>
        <v>365.55122345003883</v>
      </c>
      <c r="AP146" s="36">
        <f t="shared" si="54"/>
        <v>365.12402872802215</v>
      </c>
      <c r="AQ146" s="36">
        <f t="shared" si="54"/>
        <v>364.54233263946281</v>
      </c>
      <c r="AR146" s="36">
        <f t="shared" si="54"/>
        <v>363.75147120331565</v>
      </c>
      <c r="AS146" s="36">
        <f t="shared" si="54"/>
        <v>362.68658426968511</v>
      </c>
      <c r="AT146" s="36">
        <f t="shared" si="54"/>
        <v>370.63145440558696</v>
      </c>
      <c r="AU146" s="36">
        <f t="shared" si="54"/>
        <v>372.85567234382995</v>
      </c>
      <c r="AV146" s="36">
        <f t="shared" si="54"/>
        <v>375.39830967451826</v>
      </c>
      <c r="AW146" s="36">
        <f t="shared" si="54"/>
        <v>380.73637812165856</v>
      </c>
      <c r="AX146" s="36">
        <f t="shared" si="54"/>
        <v>379.03290261035124</v>
      </c>
      <c r="AY146" s="36">
        <f t="shared" si="54"/>
        <v>382.30155407888219</v>
      </c>
      <c r="AZ146" s="36">
        <f t="shared" si="54"/>
        <v>385.8631550867895</v>
      </c>
      <c r="BA146" s="36">
        <f t="shared" si="54"/>
        <v>389.70174377620845</v>
      </c>
      <c r="BB146" s="36">
        <f t="shared" si="54"/>
        <v>393.79695102494861</v>
      </c>
      <c r="BC146" s="36">
        <f t="shared" si="54"/>
        <v>398.12372613138535</v>
      </c>
      <c r="BD146" s="36">
        <f t="shared" si="54"/>
        <v>402.65219164077985</v>
      </c>
      <c r="BE146" s="36">
        <f t="shared" si="54"/>
        <v>407.34744651505991</v>
      </c>
      <c r="BF146" s="36">
        <f t="shared" si="54"/>
        <v>412.16937791198399</v>
      </c>
      <c r="BZ146" s="6" t="s">
        <v>144</v>
      </c>
      <c r="CB146" s="6">
        <v>311.52623779134001</v>
      </c>
      <c r="CC146" s="6">
        <v>316.47487300124999</v>
      </c>
      <c r="CD146" s="6">
        <v>321.67936958100211</v>
      </c>
      <c r="CE146" s="6">
        <v>327.00151802787093</v>
      </c>
      <c r="CF146" s="6">
        <v>332.32014585887356</v>
      </c>
      <c r="CG146" s="6">
        <v>337.53032527439075</v>
      </c>
      <c r="CH146" s="6">
        <v>342.54258082178859</v>
      </c>
      <c r="CI146" s="6">
        <v>347.28209705903805</v>
      </c>
      <c r="CJ146" s="6">
        <v>351.6879262183445</v>
      </c>
      <c r="CK146" s="6">
        <v>355.71219586975633</v>
      </c>
      <c r="CL146" s="6">
        <v>359.31931658479834</v>
      </c>
      <c r="CM146" s="6">
        <v>359.1128108061767</v>
      </c>
      <c r="CN146" s="6">
        <v>361.26780179054811</v>
      </c>
      <c r="CO146" s="6">
        <v>363.02347242981176</v>
      </c>
      <c r="CP146" s="6">
        <v>364.42108852944631</v>
      </c>
      <c r="CQ146" s="6">
        <v>365.50204277516144</v>
      </c>
      <c r="CR146" s="6">
        <v>366.30730389815466</v>
      </c>
      <c r="CS146" s="6">
        <v>366.87685498192212</v>
      </c>
      <c r="CT146" s="6">
        <v>367.24913799878129</v>
      </c>
      <c r="CU146" s="6">
        <v>367.46051737224423</v>
      </c>
      <c r="CV146" s="6">
        <v>367.54477131499203</v>
      </c>
      <c r="CW146" s="6">
        <v>367.53261592216097</v>
      </c>
      <c r="CX146" s="6">
        <v>367.45126353533402</v>
      </c>
      <c r="CY146" s="6">
        <v>367.32401376174971</v>
      </c>
      <c r="CZ146" s="6">
        <v>367.16987276180595</v>
      </c>
      <c r="DA146" s="6">
        <v>367.00319403038384</v>
      </c>
      <c r="DB146" s="6">
        <v>366.8333319165979</v>
      </c>
      <c r="DC146" s="6">
        <v>366.66429757366927</v>
      </c>
      <c r="DD146" s="6">
        <v>366.49440592487019</v>
      </c>
      <c r="DE146" s="6">
        <v>366.31590159125176</v>
      </c>
      <c r="DF146" s="6">
        <v>366.11455156815737</v>
      </c>
      <c r="DG146" s="6">
        <v>365.86919277504944</v>
      </c>
      <c r="DH146" s="6">
        <v>365.55122345003861</v>
      </c>
      <c r="DI146" s="6">
        <v>365.12402872802198</v>
      </c>
      <c r="DJ146" s="6">
        <v>364.54233263946253</v>
      </c>
      <c r="DK146" s="6">
        <v>363.7514712033165</v>
      </c>
      <c r="DL146" s="6">
        <v>362.68658426968432</v>
      </c>
      <c r="DM146" s="6">
        <v>370.63145440558691</v>
      </c>
      <c r="DN146" s="6">
        <v>372.8556723438295</v>
      </c>
      <c r="DO146" s="6">
        <v>375.3983096745194</v>
      </c>
      <c r="DP146" s="6">
        <v>380.73637812165816</v>
      </c>
      <c r="DQ146" s="6">
        <v>379.03290949854215</v>
      </c>
      <c r="DR146" s="6">
        <v>382.30155407888248</v>
      </c>
      <c r="DS146" s="6">
        <v>385.86314647735878</v>
      </c>
      <c r="DT146" s="6">
        <v>389.70174377620845</v>
      </c>
      <c r="DU146" s="6">
        <v>393.79695102494833</v>
      </c>
      <c r="DV146" s="6">
        <v>398.12372613138501</v>
      </c>
      <c r="DW146" s="6">
        <v>402.65219164078013</v>
      </c>
      <c r="DX146" s="6">
        <v>407.34744651506014</v>
      </c>
      <c r="DY146" s="6">
        <v>412.1693779119837</v>
      </c>
    </row>
    <row r="147" spans="1:129" s="6" customFormat="1" ht="18.75" x14ac:dyDescent="0.35">
      <c r="G147" s="31" t="s">
        <v>192</v>
      </c>
      <c r="H147" s="36"/>
      <c r="I147" s="36">
        <f t="shared" si="54"/>
        <v>213.41489237236624</v>
      </c>
      <c r="J147" s="36">
        <f t="shared" si="54"/>
        <v>225.67498003207194</v>
      </c>
      <c r="K147" s="36">
        <f t="shared" si="54"/>
        <v>220.83415688985656</v>
      </c>
      <c r="L147" s="36">
        <f t="shared" si="54"/>
        <v>224.25499298649942</v>
      </c>
      <c r="M147" s="36">
        <f t="shared" si="54"/>
        <v>227.462395107172</v>
      </c>
      <c r="N147" s="36">
        <f t="shared" si="54"/>
        <v>230.44539085769702</v>
      </c>
      <c r="O147" s="36">
        <f t="shared" si="54"/>
        <v>233.19652613445515</v>
      </c>
      <c r="P147" s="36">
        <f t="shared" si="54"/>
        <v>235.71166036201646</v>
      </c>
      <c r="Q147" s="36">
        <f t="shared" si="54"/>
        <v>237.98976173077722</v>
      </c>
      <c r="R147" s="36">
        <f t="shared" si="54"/>
        <v>240.03270243458383</v>
      </c>
      <c r="S147" s="36">
        <f t="shared" si="54"/>
        <v>241.84505390837302</v>
      </c>
      <c r="T147" s="36">
        <f t="shared" si="54"/>
        <v>245.13832052405542</v>
      </c>
      <c r="U147" s="36">
        <f t="shared" si="54"/>
        <v>246.74477296247102</v>
      </c>
      <c r="V147" s="36">
        <f t="shared" si="54"/>
        <v>248.03482494724679</v>
      </c>
      <c r="W147" s="36">
        <f t="shared" si="54"/>
        <v>249.04960605742389</v>
      </c>
      <c r="X147" s="36">
        <f t="shared" si="54"/>
        <v>249.82957292155456</v>
      </c>
      <c r="Y147" s="36">
        <f t="shared" si="54"/>
        <v>250.4138098015946</v>
      </c>
      <c r="Z147" s="36">
        <f t="shared" si="54"/>
        <v>250.83935527200174</v>
      </c>
      <c r="AA147" s="36">
        <f t="shared" si="54"/>
        <v>251.14056637755277</v>
      </c>
      <c r="AB147" s="36">
        <f t="shared" si="54"/>
        <v>251.34852659684603</v>
      </c>
      <c r="AC147" s="36">
        <f t="shared" si="54"/>
        <v>251.49049954876301</v>
      </c>
      <c r="AD147" s="36">
        <f t="shared" si="54"/>
        <v>251.58942702037939</v>
      </c>
      <c r="AE147" s="36">
        <f t="shared" si="54"/>
        <v>251.66346778460306</v>
      </c>
      <c r="AF147" s="36">
        <f t="shared" si="54"/>
        <v>251.72557293667199</v>
      </c>
      <c r="AG147" s="36">
        <f t="shared" si="54"/>
        <v>251.78309418721852</v>
      </c>
      <c r="AH147" s="36">
        <f t="shared" si="54"/>
        <v>251.83742378440263</v>
      </c>
      <c r="AI147" s="36">
        <f t="shared" si="54"/>
        <v>251.88366862129271</v>
      </c>
      <c r="AJ147" s="36">
        <f t="shared" si="54"/>
        <v>251.91036681767054</v>
      </c>
      <c r="AK147" s="36">
        <f t="shared" si="54"/>
        <v>251.89926294388346</v>
      </c>
      <c r="AL147" s="36">
        <f t="shared" si="54"/>
        <v>251.82516846572796</v>
      </c>
      <c r="AM147" s="36">
        <f t="shared" si="54"/>
        <v>251.65594737262956</v>
      </c>
      <c r="AN147" s="36">
        <f t="shared" si="54"/>
        <v>251.35268370558137</v>
      </c>
      <c r="AO147" s="36">
        <f t="shared" si="54"/>
        <v>250.87010802340382</v>
      </c>
      <c r="AP147" s="36">
        <f t="shared" si="54"/>
        <v>250.15738346865552</v>
      </c>
      <c r="AQ147" s="36">
        <f t="shared" si="54"/>
        <v>249.15937790389626</v>
      </c>
      <c r="AR147" s="36">
        <f t="shared" si="54"/>
        <v>247.81857410588123</v>
      </c>
      <c r="AS147" s="36">
        <f t="shared" si="54"/>
        <v>246.07779075962179</v>
      </c>
      <c r="AT147" s="36">
        <f t="shared" si="54"/>
        <v>255.08346308773838</v>
      </c>
      <c r="AU147" s="36">
        <f t="shared" si="54"/>
        <v>257.01084359488436</v>
      </c>
      <c r="AV147" s="36">
        <f t="shared" si="54"/>
        <v>259.17670415052135</v>
      </c>
      <c r="AW147" s="36">
        <f t="shared" si="54"/>
        <v>264.69875855909788</v>
      </c>
      <c r="AX147" s="36">
        <f t="shared" si="54"/>
        <v>261.22467745815555</v>
      </c>
      <c r="AY147" s="36">
        <f t="shared" si="54"/>
        <v>263.79214573584704</v>
      </c>
      <c r="AZ147" s="36">
        <f t="shared" si="54"/>
        <v>266.55442464091834</v>
      </c>
      <c r="BA147" s="36">
        <f t="shared" si="54"/>
        <v>269.49375558046194</v>
      </c>
      <c r="BB147" s="36">
        <f t="shared" si="54"/>
        <v>272.58906855913068</v>
      </c>
      <c r="BC147" s="36">
        <f t="shared" si="54"/>
        <v>275.81576307333785</v>
      </c>
      <c r="BD147" s="36">
        <f t="shared" si="54"/>
        <v>279.14562645101296</v>
      </c>
      <c r="BE147" s="36">
        <f t="shared" si="54"/>
        <v>282.54666099812806</v>
      </c>
      <c r="BF147" s="36">
        <f t="shared" si="54"/>
        <v>279.28561678429753</v>
      </c>
      <c r="BZ147" s="6" t="s">
        <v>145</v>
      </c>
      <c r="CB147" s="6">
        <v>211.68846397204433</v>
      </c>
      <c r="CC147" s="6">
        <v>214.01902548617716</v>
      </c>
      <c r="CD147" s="6">
        <v>217.10613219104715</v>
      </c>
      <c r="CE147" s="6">
        <v>220.73747809727189</v>
      </c>
      <c r="CF147" s="6">
        <v>224.72474604705499</v>
      </c>
      <c r="CG147" s="6">
        <v>228.90250199692167</v>
      </c>
      <c r="CH147" s="6">
        <v>233.12708930045451</v>
      </c>
      <c r="CI147" s="6">
        <v>237.27552299102845</v>
      </c>
      <c r="CJ147" s="6">
        <v>241.24438406455141</v>
      </c>
      <c r="CK147" s="6">
        <v>244.94871376219186</v>
      </c>
      <c r="CL147" s="6">
        <v>248.32090785312226</v>
      </c>
      <c r="CM147" s="6">
        <v>247.11116151057644</v>
      </c>
      <c r="CN147" s="6">
        <v>248.99940186052203</v>
      </c>
      <c r="CO147" s="6">
        <v>250.52091229047727</v>
      </c>
      <c r="CP147" s="6">
        <v>251.70859748110448</v>
      </c>
      <c r="CQ147" s="6">
        <v>252.59676913512911</v>
      </c>
      <c r="CR147" s="6">
        <v>253.22091727606434</v>
      </c>
      <c r="CS147" s="6">
        <v>253.61738527776865</v>
      </c>
      <c r="CT147" s="6">
        <v>253.82285980131536</v>
      </c>
      <c r="CU147" s="6">
        <v>253.87363084037133</v>
      </c>
      <c r="CV147" s="6">
        <v>253.80463363769724</v>
      </c>
      <c r="CW147" s="6">
        <v>253.64833462157577</v>
      </c>
      <c r="CX147" s="6">
        <v>253.43355310854923</v>
      </c>
      <c r="CY147" s="6">
        <v>253.18431448164117</v>
      </c>
      <c r="CZ147" s="6">
        <v>252.91881376324304</v>
      </c>
      <c r="DA147" s="6">
        <v>252.64854126876344</v>
      </c>
      <c r="DB147" s="6">
        <v>252.37759492153751</v>
      </c>
      <c r="DC147" s="6">
        <v>252.10218431225275</v>
      </c>
      <c r="DD147" s="6">
        <v>251.81032328179117</v>
      </c>
      <c r="DE147" s="6">
        <v>251.48171134696281</v>
      </c>
      <c r="DF147" s="6">
        <v>251.08781892410639</v>
      </c>
      <c r="DG147" s="6">
        <v>250.59221610550648</v>
      </c>
      <c r="DH147" s="6">
        <v>249.95121909797052</v>
      </c>
      <c r="DI147" s="6">
        <v>249.1149716805661</v>
      </c>
      <c r="DJ147" s="6">
        <v>248.02912901372281</v>
      </c>
      <c r="DK147" s="6">
        <v>246.63736110878904</v>
      </c>
      <c r="DL147" s="6">
        <v>244.88492633276257</v>
      </c>
      <c r="DM147" s="6">
        <v>254.09234972694534</v>
      </c>
      <c r="DN147" s="6">
        <v>256.14470122209576</v>
      </c>
      <c r="DO147" s="6">
        <v>258.46638385691949</v>
      </c>
      <c r="DP147" s="6">
        <v>264.17173359116441</v>
      </c>
      <c r="DQ147" s="6">
        <v>260.8700914446581</v>
      </c>
      <c r="DR147" s="6">
        <v>263.61287743258896</v>
      </c>
      <c r="DS147" s="6">
        <v>266.51134324861624</v>
      </c>
      <c r="DT147" s="6">
        <v>269.5193981736121</v>
      </c>
      <c r="DU147" s="6">
        <v>272.58592504456095</v>
      </c>
      <c r="DV147" s="6">
        <v>275.65745073473892</v>
      </c>
      <c r="DW147" s="6">
        <v>278.68103193526997</v>
      </c>
      <c r="DX147" s="6">
        <v>281.60606968585472</v>
      </c>
      <c r="DY147" s="6">
        <v>278.75204926592636</v>
      </c>
    </row>
    <row r="148" spans="1:129" s="6" customFormat="1" x14ac:dyDescent="0.25">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row>
    <row r="149" spans="1:129" s="6" customFormat="1" x14ac:dyDescent="0.25">
      <c r="G149" s="6" t="s">
        <v>165</v>
      </c>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row>
    <row r="150" spans="1:129" s="6" customFormat="1" ht="18.75" x14ac:dyDescent="0.35">
      <c r="G150" s="31" t="s">
        <v>188</v>
      </c>
      <c r="H150" s="36">
        <f>I104</f>
        <v>3881.2271976515285</v>
      </c>
      <c r="I150" s="36">
        <f>H150*EXP(-I112*I$103)+I143/I112*(1-EXP(-I112*I$103))</f>
        <v>3918.8750672303213</v>
      </c>
      <c r="J150" s="36">
        <f t="shared" ref="I150:BF154" si="55">I150*EXP(-J112*J$103)+J143/J112*(1-EXP(-J112*J$103))</f>
        <v>3961.0331958237957</v>
      </c>
      <c r="K150" s="36">
        <f t="shared" si="55"/>
        <v>4006.7520535362942</v>
      </c>
      <c r="L150" s="36">
        <f t="shared" si="55"/>
        <v>4055.1603319359319</v>
      </c>
      <c r="M150" s="36">
        <f t="shared" si="55"/>
        <v>4105.462362039807</v>
      </c>
      <c r="N150" s="36">
        <f t="shared" si="55"/>
        <v>4156.9355322992133</v>
      </c>
      <c r="O150" s="36">
        <f t="shared" si="55"/>
        <v>4208.9277065848519</v>
      </c>
      <c r="P150" s="36">
        <f t="shared" si="55"/>
        <v>4260.8546421720421</v>
      </c>
      <c r="Q150" s="36">
        <f t="shared" si="55"/>
        <v>4312.197407725942</v>
      </c>
      <c r="R150" s="36">
        <f t="shared" si="55"/>
        <v>4362.49980128675</v>
      </c>
      <c r="S150" s="36">
        <f t="shared" si="55"/>
        <v>4411.3657682549274</v>
      </c>
      <c r="T150" s="36">
        <f t="shared" si="55"/>
        <v>4458.4568193764026</v>
      </c>
      <c r="U150" s="36">
        <f t="shared" si="55"/>
        <v>4503.4894487277897</v>
      </c>
      <c r="V150" s="36">
        <f t="shared" si="55"/>
        <v>4546.2325517015997</v>
      </c>
      <c r="W150" s="36">
        <f t="shared" si="55"/>
        <v>4586.5048429914514</v>
      </c>
      <c r="X150" s="36">
        <f t="shared" si="55"/>
        <v>4624.1722745772831</v>
      </c>
      <c r="Y150" s="36">
        <f t="shared" si="55"/>
        <v>4659.1454537105701</v>
      </c>
      <c r="Z150" s="36">
        <f t="shared" si="55"/>
        <v>4691.3770608995319</v>
      </c>
      <c r="AA150" s="36">
        <f t="shared" si="55"/>
        <v>4720.8592678943496</v>
      </c>
      <c r="AB150" s="36">
        <f t="shared" si="55"/>
        <v>4747.6211556723747</v>
      </c>
      <c r="AC150" s="36">
        <f t="shared" si="55"/>
        <v>4771.7261324233441</v>
      </c>
      <c r="AD150" s="36">
        <f t="shared" si="55"/>
        <v>4793.2693515345882</v>
      </c>
      <c r="AE150" s="36">
        <f t="shared" si="55"/>
        <v>4812.3751295762504</v>
      </c>
      <c r="AF150" s="36">
        <f t="shared" si="55"/>
        <v>4829.1943642864971</v>
      </c>
      <c r="AG150" s="36">
        <f t="shared" si="55"/>
        <v>4843.9019525567246</v>
      </c>
      <c r="AH150" s="36">
        <f t="shared" si="55"/>
        <v>4856.6942084167822</v>
      </c>
      <c r="AI150" s="36">
        <f t="shared" si="55"/>
        <v>4867.7862810201768</v>
      </c>
      <c r="AJ150" s="36">
        <f t="shared" si="55"/>
        <v>4877.4095726292853</v>
      </c>
      <c r="AK150" s="36">
        <f t="shared" si="55"/>
        <v>4885.8091566005733</v>
      </c>
      <c r="AL150" s="36">
        <f t="shared" si="55"/>
        <v>4893.2411953698029</v>
      </c>
      <c r="AM150" s="36">
        <f t="shared" si="55"/>
        <v>4899.9703584372473</v>
      </c>
      <c r="AN150" s="36">
        <f t="shared" si="55"/>
        <v>4906.2672403528986</v>
      </c>
      <c r="AO150" s="36">
        <f t="shared" si="55"/>
        <v>4912.4057787016927</v>
      </c>
      <c r="AP150" s="36">
        <f t="shared" si="55"/>
        <v>4918.6606720887039</v>
      </c>
      <c r="AQ150" s="36">
        <f t="shared" si="55"/>
        <v>4925.3047981243772</v>
      </c>
      <c r="AR150" s="36">
        <f t="shared" si="55"/>
        <v>4932.6066314097188</v>
      </c>
      <c r="AS150" s="36">
        <f t="shared" si="55"/>
        <v>4940.8276615215327</v>
      </c>
      <c r="AT150" s="36">
        <f t="shared" si="55"/>
        <v>4950.2198109976152</v>
      </c>
      <c r="AU150" s="36">
        <f t="shared" si="55"/>
        <v>4961.0228533219733</v>
      </c>
      <c r="AV150" s="36">
        <f t="shared" si="55"/>
        <v>4973.4618309100406</v>
      </c>
      <c r="AW150" s="36">
        <f t="shared" si="55"/>
        <v>4987.744473093886</v>
      </c>
      <c r="AX150" s="36">
        <f t="shared" si="55"/>
        <v>5004.0586141074264</v>
      </c>
      <c r="AY150" s="36">
        <f t="shared" si="55"/>
        <v>5022.5696110716399</v>
      </c>
      <c r="AZ150" s="36">
        <f t="shared" si="55"/>
        <v>5043.4177619797802</v>
      </c>
      <c r="BA150" s="36">
        <f t="shared" si="55"/>
        <v>5066.7157236825869</v>
      </c>
      <c r="BB150" s="36">
        <f t="shared" si="55"/>
        <v>5092.5459298734986</v>
      </c>
      <c r="BC150" s="36">
        <f t="shared" si="55"/>
        <v>5120.9580090738682</v>
      </c>
      <c r="BD150" s="36">
        <f t="shared" si="55"/>
        <v>5151.9662026181677</v>
      </c>
      <c r="BE150" s="36">
        <f t="shared" si="55"/>
        <v>5185.5467826392123</v>
      </c>
      <c r="BF150" s="36">
        <f t="shared" si="55"/>
        <v>5221.635470053362</v>
      </c>
      <c r="BZ150" s="6" t="s">
        <v>141</v>
      </c>
      <c r="CA150" s="6">
        <v>3881.2271976515285</v>
      </c>
      <c r="CB150" s="6">
        <v>3918.8750672303213</v>
      </c>
      <c r="CC150" s="6">
        <v>3961.0331958237957</v>
      </c>
      <c r="CD150" s="6">
        <v>4006.7520535362942</v>
      </c>
      <c r="CE150" s="6">
        <v>4055.1603319359319</v>
      </c>
      <c r="CF150" s="6">
        <v>4105.462362039807</v>
      </c>
      <c r="CG150" s="6">
        <v>4156.9355322992133</v>
      </c>
      <c r="CH150" s="6">
        <v>4208.9277065848519</v>
      </c>
      <c r="CI150" s="6">
        <v>4260.8546421720421</v>
      </c>
      <c r="CJ150" s="6">
        <v>4312.197407725942</v>
      </c>
      <c r="CK150" s="6">
        <v>4362.49980128675</v>
      </c>
      <c r="CL150" s="6">
        <v>4411.3657682549274</v>
      </c>
      <c r="CM150" s="6">
        <v>4458.4568193764026</v>
      </c>
      <c r="CN150" s="6">
        <v>4503.4894487277897</v>
      </c>
      <c r="CO150" s="6">
        <v>4546.2325517015997</v>
      </c>
      <c r="CP150" s="6">
        <v>4586.5048429914514</v>
      </c>
      <c r="CQ150" s="6">
        <v>4624.1722745772831</v>
      </c>
      <c r="CR150" s="6">
        <v>4659.1454537105701</v>
      </c>
      <c r="CS150" s="6">
        <v>4691.3770608995319</v>
      </c>
      <c r="CT150" s="6">
        <v>4720.8592678943496</v>
      </c>
      <c r="CU150" s="6">
        <v>4747.6211556723747</v>
      </c>
      <c r="CV150" s="6">
        <v>4771.7261324233441</v>
      </c>
      <c r="CW150" s="6">
        <v>4793.2693515345882</v>
      </c>
      <c r="CX150" s="6">
        <v>4812.3751295762504</v>
      </c>
      <c r="CY150" s="6">
        <v>4829.1943642864971</v>
      </c>
      <c r="CZ150" s="6">
        <v>4843.9019525567246</v>
      </c>
      <c r="DA150" s="6">
        <v>4856.6942084167822</v>
      </c>
      <c r="DB150" s="6">
        <v>4867.7862810201768</v>
      </c>
      <c r="DC150" s="6">
        <v>4877.4095726292853</v>
      </c>
      <c r="DD150" s="6">
        <v>4885.8091566005733</v>
      </c>
      <c r="DE150" s="6">
        <v>4893.2411953698029</v>
      </c>
      <c r="DF150" s="6">
        <v>4899.9703584372473</v>
      </c>
      <c r="DG150" s="6">
        <v>4906.2672403528986</v>
      </c>
      <c r="DH150" s="6">
        <v>4912.4057787016927</v>
      </c>
      <c r="DI150" s="6">
        <v>4918.6606720887039</v>
      </c>
      <c r="DJ150" s="6">
        <v>4925.3047981243772</v>
      </c>
      <c r="DK150" s="6">
        <v>4932.6066314097188</v>
      </c>
      <c r="DL150" s="6">
        <v>4940.8276615215327</v>
      </c>
      <c r="DM150" s="6">
        <v>4950.2198109976152</v>
      </c>
      <c r="DN150" s="6">
        <v>4961.0228533219733</v>
      </c>
      <c r="DO150" s="6">
        <v>4973.4618309100406</v>
      </c>
      <c r="DP150" s="6">
        <v>4987.744473093886</v>
      </c>
      <c r="DQ150" s="6">
        <v>5004.0586141074264</v>
      </c>
      <c r="DR150" s="6">
        <v>5022.5696110716399</v>
      </c>
      <c r="DS150" s="6">
        <v>5043.4177619797802</v>
      </c>
      <c r="DT150" s="6">
        <v>5066.7157236825869</v>
      </c>
      <c r="DU150" s="6">
        <v>5092.5459298734986</v>
      </c>
      <c r="DV150" s="6">
        <v>5120.9580090738682</v>
      </c>
      <c r="DW150" s="6">
        <v>5151.9662026181677</v>
      </c>
      <c r="DX150" s="6">
        <v>5185.5467826392123</v>
      </c>
      <c r="DY150" s="6">
        <v>5221.635470053362</v>
      </c>
    </row>
    <row r="151" spans="1:129" s="6" customFormat="1" ht="18.75" x14ac:dyDescent="0.35">
      <c r="G151" s="31" t="s">
        <v>189</v>
      </c>
      <c r="H151" s="36">
        <f>H$150*(1+C161/1000)</f>
        <v>3696.5923315648529</v>
      </c>
      <c r="I151" s="36">
        <f t="shared" si="55"/>
        <v>3732.4267888172913</v>
      </c>
      <c r="J151" s="36">
        <f t="shared" si="55"/>
        <v>3773.8393323430296</v>
      </c>
      <c r="K151" s="36">
        <f t="shared" si="55"/>
        <v>3817.1833705374193</v>
      </c>
      <c r="L151" s="36">
        <f t="shared" si="55"/>
        <v>3863.0938610162016</v>
      </c>
      <c r="M151" s="36">
        <f t="shared" si="55"/>
        <v>3910.8193379389759</v>
      </c>
      <c r="N151" s="36">
        <f t="shared" si="55"/>
        <v>3959.6763484161647</v>
      </c>
      <c r="O151" s="36">
        <f t="shared" si="55"/>
        <v>4009.0472354356666</v>
      </c>
      <c r="P151" s="36">
        <f t="shared" si="55"/>
        <v>4058.3778925680467</v>
      </c>
      <c r="Q151" s="36">
        <f t="shared" si="55"/>
        <v>4107.1754932538852</v>
      </c>
      <c r="R151" s="36">
        <f t="shared" si="55"/>
        <v>4155.0061971983569</v>
      </c>
      <c r="S151" s="36">
        <f t="shared" si="55"/>
        <v>4201.4928361473148</v>
      </c>
      <c r="T151" s="36">
        <f t="shared" si="55"/>
        <v>4246.2409624593147</v>
      </c>
      <c r="U151" s="36">
        <f t="shared" si="55"/>
        <v>4289.0940782869302</v>
      </c>
      <c r="V151" s="36">
        <f t="shared" si="55"/>
        <v>4329.8227897755005</v>
      </c>
      <c r="W151" s="36">
        <f t="shared" si="55"/>
        <v>4368.2674762998104</v>
      </c>
      <c r="X151" s="36">
        <f t="shared" si="55"/>
        <v>4404.2813224904467</v>
      </c>
      <c r="Y151" s="36">
        <f t="shared" si="55"/>
        <v>4437.7475208956976</v>
      </c>
      <c r="Z151" s="36">
        <f t="shared" si="55"/>
        <v>4468.592947031535</v>
      </c>
      <c r="AA151" s="36">
        <f t="shared" si="55"/>
        <v>4496.7341137214316</v>
      </c>
      <c r="AB151" s="36">
        <f t="shared" si="55"/>
        <v>4522.4177461530562</v>
      </c>
      <c r="AC151" s="36">
        <f t="shared" si="55"/>
        <v>4545.453265086895</v>
      </c>
      <c r="AD151" s="36">
        <f t="shared" si="55"/>
        <v>4565.9173962872746</v>
      </c>
      <c r="AE151" s="36">
        <f t="shared" si="55"/>
        <v>4584.3287031234559</v>
      </c>
      <c r="AF151" s="36">
        <f t="shared" si="55"/>
        <v>4600.5634009009</v>
      </c>
      <c r="AG151" s="36">
        <f t="shared" si="55"/>
        <v>4614.6618707010011</v>
      </c>
      <c r="AH151" s="36">
        <f t="shared" si="55"/>
        <v>4626.9992841768144</v>
      </c>
      <c r="AI151" s="36">
        <f t="shared" si="55"/>
        <v>4637.5545932867653</v>
      </c>
      <c r="AJ151" s="36">
        <f t="shared" si="55"/>
        <v>4646.7422417109283</v>
      </c>
      <c r="AK151" s="36">
        <f t="shared" si="55"/>
        <v>4654.8618435772205</v>
      </c>
      <c r="AL151" s="36">
        <f t="shared" si="55"/>
        <v>4661.9009847557072</v>
      </c>
      <c r="AM151" s="36">
        <f t="shared" si="55"/>
        <v>4668.3414096383813</v>
      </c>
      <c r="AN151" s="36">
        <f t="shared" si="55"/>
        <v>4674.3259096988349</v>
      </c>
      <c r="AO151" s="36">
        <f t="shared" si="55"/>
        <v>4680.1103904413367</v>
      </c>
      <c r="AP151" s="36">
        <f t="shared" si="55"/>
        <v>4686.111314173022</v>
      </c>
      <c r="AQ151" s="36">
        <f t="shared" si="55"/>
        <v>4692.5299680602202</v>
      </c>
      <c r="AR151" s="36">
        <f t="shared" si="55"/>
        <v>4699.4743778860857</v>
      </c>
      <c r="AS151" s="36">
        <f t="shared" si="55"/>
        <v>4707.2327409262871</v>
      </c>
      <c r="AT151" s="36">
        <f t="shared" si="55"/>
        <v>4716.1461921246873</v>
      </c>
      <c r="AU151" s="36">
        <f t="shared" si="55"/>
        <v>4726.4607317940572</v>
      </c>
      <c r="AV151" s="36">
        <f t="shared" si="55"/>
        <v>4738.1325374568705</v>
      </c>
      <c r="AW151" s="36">
        <f t="shared" si="55"/>
        <v>4751.4201536537385</v>
      </c>
      <c r="AX151" s="36">
        <f t="shared" si="55"/>
        <v>4766.7136133075128</v>
      </c>
      <c r="AY151" s="36">
        <f t="shared" si="55"/>
        <v>4784.236127769972</v>
      </c>
      <c r="AZ151" s="36">
        <f t="shared" si="55"/>
        <v>4804.1227204788311</v>
      </c>
      <c r="BA151" s="36">
        <f t="shared" si="55"/>
        <v>4826.3279304775533</v>
      </c>
      <c r="BB151" s="36">
        <f t="shared" si="55"/>
        <v>4850.9733757241784</v>
      </c>
      <c r="BC151" s="36">
        <f t="shared" si="55"/>
        <v>4878.1349834469802</v>
      </c>
      <c r="BD151" s="36">
        <f t="shared" si="55"/>
        <v>4907.6728458975613</v>
      </c>
      <c r="BE151" s="36">
        <f t="shared" si="55"/>
        <v>4939.6611186967084</v>
      </c>
      <c r="BF151" s="36">
        <f t="shared" si="55"/>
        <v>4974.0385707134783</v>
      </c>
      <c r="BZ151" s="6" t="s">
        <v>142</v>
      </c>
      <c r="CA151" s="6">
        <v>3696.5923315648529</v>
      </c>
      <c r="CB151" s="6">
        <v>3732.3560142252345</v>
      </c>
      <c r="CC151" s="6">
        <v>3772.3171793555402</v>
      </c>
      <c r="CD151" s="6">
        <v>3815.6387511977091</v>
      </c>
      <c r="CE151" s="6">
        <v>3861.5403055166371</v>
      </c>
      <c r="CF151" s="6">
        <v>3909.2985183586193</v>
      </c>
      <c r="CG151" s="6">
        <v>3958.247275041781</v>
      </c>
      <c r="CH151" s="6">
        <v>4007.7774731321806</v>
      </c>
      <c r="CI151" s="6">
        <v>4057.336549806063</v>
      </c>
      <c r="CJ151" s="6">
        <v>4106.4277609786623</v>
      </c>
      <c r="CK151" s="6">
        <v>4154.6092368598747</v>
      </c>
      <c r="CL151" s="6">
        <v>4201.4928361473148</v>
      </c>
      <c r="CM151" s="6">
        <v>4246.2409624593147</v>
      </c>
      <c r="CN151" s="6">
        <v>4289.0940782869302</v>
      </c>
      <c r="CO151" s="6">
        <v>4329.8227897755005</v>
      </c>
      <c r="CP151" s="6">
        <v>4368.2674762998104</v>
      </c>
      <c r="CQ151" s="6">
        <v>4404.2813224904467</v>
      </c>
      <c r="CR151" s="6">
        <v>4437.7475208956976</v>
      </c>
      <c r="CS151" s="6">
        <v>4468.592947031535</v>
      </c>
      <c r="CT151" s="6">
        <v>4496.7341137214316</v>
      </c>
      <c r="CU151" s="6">
        <v>4522.4177461530562</v>
      </c>
      <c r="CV151" s="6">
        <v>4545.453265086895</v>
      </c>
      <c r="CW151" s="6">
        <v>4565.9173962872756</v>
      </c>
      <c r="CX151" s="6">
        <v>4584.3287031234559</v>
      </c>
      <c r="CY151" s="6">
        <v>4600.5634009008991</v>
      </c>
      <c r="CZ151" s="6">
        <v>4614.6618707010011</v>
      </c>
      <c r="DA151" s="6">
        <v>4626.9992841768144</v>
      </c>
      <c r="DB151" s="6">
        <v>4637.5545932867653</v>
      </c>
      <c r="DC151" s="6">
        <v>4646.7422417109283</v>
      </c>
      <c r="DD151" s="6">
        <v>4654.8618435772205</v>
      </c>
      <c r="DE151" s="6">
        <v>4661.9009847557072</v>
      </c>
      <c r="DF151" s="6">
        <v>4668.3414096383804</v>
      </c>
      <c r="DG151" s="6">
        <v>4674.3259096988349</v>
      </c>
      <c r="DH151" s="6">
        <v>4680.1103904413367</v>
      </c>
      <c r="DI151" s="6">
        <v>4686.111314173022</v>
      </c>
      <c r="DJ151" s="6">
        <v>4692.5299680602211</v>
      </c>
      <c r="DK151" s="6">
        <v>4699.4743778860857</v>
      </c>
      <c r="DL151" s="6">
        <v>4707.2327409262871</v>
      </c>
      <c r="DM151" s="6">
        <v>4716.1461921246873</v>
      </c>
      <c r="DN151" s="6">
        <v>4726.4607317940572</v>
      </c>
      <c r="DO151" s="6">
        <v>4738.1325374568705</v>
      </c>
      <c r="DP151" s="6">
        <v>4751.4201522142248</v>
      </c>
      <c r="DQ151" s="6">
        <v>4766.7136120110044</v>
      </c>
      <c r="DR151" s="6">
        <v>4784.2361276459296</v>
      </c>
      <c r="DS151" s="6">
        <v>4804.1227203671115</v>
      </c>
      <c r="DT151" s="6">
        <v>4826.3279303769323</v>
      </c>
      <c r="DU151" s="6">
        <v>4850.9733756335536</v>
      </c>
      <c r="DV151" s="6">
        <v>4878.1349833653585</v>
      </c>
      <c r="DW151" s="6">
        <v>4907.6728458240468</v>
      </c>
      <c r="DX151" s="6">
        <v>4939.6611186304972</v>
      </c>
      <c r="DY151" s="6">
        <v>4974.0385706538436</v>
      </c>
    </row>
    <row r="152" spans="1:129" s="6" customFormat="1" ht="18.75" x14ac:dyDescent="0.35">
      <c r="G152" s="31" t="s">
        <v>190</v>
      </c>
      <c r="H152" s="36">
        <f>H$150*(1+C162/1000)</f>
        <v>3308.0484091486064</v>
      </c>
      <c r="I152" s="36">
        <f t="shared" si="55"/>
        <v>3339.8603499049268</v>
      </c>
      <c r="J152" s="36">
        <f t="shared" si="55"/>
        <v>3380.3961481237511</v>
      </c>
      <c r="K152" s="36">
        <f t="shared" si="55"/>
        <v>3417.0387331517836</v>
      </c>
      <c r="L152" s="36">
        <f t="shared" si="55"/>
        <v>3455.6080970018979</v>
      </c>
      <c r="M152" s="36">
        <f t="shared" si="55"/>
        <v>3495.6356053871586</v>
      </c>
      <c r="N152" s="36">
        <f t="shared" si="55"/>
        <v>3536.6792075312505</v>
      </c>
      <c r="O152" s="36">
        <f t="shared" si="55"/>
        <v>3578.3252885504917</v>
      </c>
      <c r="P152" s="36">
        <f t="shared" si="55"/>
        <v>3620.1901602935568</v>
      </c>
      <c r="Q152" s="36">
        <f t="shared" si="55"/>
        <v>3661.921218324218</v>
      </c>
      <c r="R152" s="36">
        <f t="shared" si="55"/>
        <v>3703.1977906123811</v>
      </c>
      <c r="S152" s="36">
        <f t="shared" si="55"/>
        <v>3743.7317015410431</v>
      </c>
      <c r="T152" s="36">
        <f t="shared" si="55"/>
        <v>3784.4292012907126</v>
      </c>
      <c r="U152" s="36">
        <f t="shared" si="55"/>
        <v>3824.0051736210758</v>
      </c>
      <c r="V152" s="36">
        <f t="shared" si="55"/>
        <v>3862.1791654095468</v>
      </c>
      <c r="W152" s="36">
        <f t="shared" si="55"/>
        <v>3898.7444712042438</v>
      </c>
      <c r="X152" s="36">
        <f t="shared" si="55"/>
        <v>3933.5270575310219</v>
      </c>
      <c r="Y152" s="36">
        <f t="shared" si="55"/>
        <v>3966.3938914724217</v>
      </c>
      <c r="Z152" s="36">
        <f t="shared" si="55"/>
        <v>3997.2590534514466</v>
      </c>
      <c r="AA152" s="36">
        <f t="shared" si="55"/>
        <v>4026.0439349843464</v>
      </c>
      <c r="AB152" s="36">
        <f t="shared" si="55"/>
        <v>4052.9045244191539</v>
      </c>
      <c r="AC152" s="36">
        <f t="shared" si="55"/>
        <v>4077.7113830818635</v>
      </c>
      <c r="AD152" s="36">
        <f t="shared" si="55"/>
        <v>4100.5172181659154</v>
      </c>
      <c r="AE152" s="36">
        <f t="shared" si="55"/>
        <v>4121.6757130058268</v>
      </c>
      <c r="AF152" s="36">
        <f t="shared" si="55"/>
        <v>4141.1086560862977</v>
      </c>
      <c r="AG152" s="36">
        <f t="shared" si="55"/>
        <v>4158.8391719218125</v>
      </c>
      <c r="AH152" s="36">
        <f t="shared" si="55"/>
        <v>4175.1066659269864</v>
      </c>
      <c r="AI152" s="36">
        <f t="shared" si="55"/>
        <v>4189.8725674933949</v>
      </c>
      <c r="AJ152" s="36">
        <f t="shared" si="55"/>
        <v>4203.3747454205168</v>
      </c>
      <c r="AK152" s="36">
        <f t="shared" si="55"/>
        <v>4215.7576277829921</v>
      </c>
      <c r="AL152" s="36">
        <f t="shared" si="55"/>
        <v>4226.9340084107962</v>
      </c>
      <c r="AM152" s="36">
        <f t="shared" si="55"/>
        <v>4237.1218011171522</v>
      </c>
      <c r="AN152" s="36">
        <f t="shared" si="55"/>
        <v>4246.2860614797337</v>
      </c>
      <c r="AO152" s="36">
        <f t="shared" si="55"/>
        <v>4254.4353483841614</v>
      </c>
      <c r="AP152" s="36">
        <f t="shared" si="55"/>
        <v>4261.6495199770297</v>
      </c>
      <c r="AQ152" s="36">
        <f t="shared" si="55"/>
        <v>4267.8291816145447</v>
      </c>
      <c r="AR152" s="36">
        <f t="shared" si="55"/>
        <v>4272.7732580349339</v>
      </c>
      <c r="AS152" s="36">
        <f t="shared" si="55"/>
        <v>4276.3500940397653</v>
      </c>
      <c r="AT152" s="36">
        <f t="shared" si="55"/>
        <v>4286.9078155197358</v>
      </c>
      <c r="AU152" s="36">
        <f t="shared" si="55"/>
        <v>4298.7331320453495</v>
      </c>
      <c r="AV152" s="36">
        <f t="shared" si="55"/>
        <v>4311.8535659858171</v>
      </c>
      <c r="AW152" s="36">
        <f t="shared" si="55"/>
        <v>4328.7310588695163</v>
      </c>
      <c r="AX152" s="36">
        <f t="shared" si="55"/>
        <v>4342.8267343866128</v>
      </c>
      <c r="AY152" s="36">
        <f t="shared" si="55"/>
        <v>4358.9074688296123</v>
      </c>
      <c r="AZ152" s="36">
        <f t="shared" si="55"/>
        <v>4377.0969372449199</v>
      </c>
      <c r="BA152" s="36">
        <f t="shared" si="55"/>
        <v>4397.3941140921015</v>
      </c>
      <c r="BB152" s="36">
        <f t="shared" si="55"/>
        <v>4419.8965145587908</v>
      </c>
      <c r="BC152" s="36">
        <f t="shared" si="55"/>
        <v>4444.6645876128086</v>
      </c>
      <c r="BD152" s="36">
        <f t="shared" si="55"/>
        <v>4471.6080590328784</v>
      </c>
      <c r="BE152" s="36">
        <f t="shared" si="55"/>
        <v>4500.7661570713344</v>
      </c>
      <c r="BF152" s="36">
        <f t="shared" si="55"/>
        <v>4531.4959789947934</v>
      </c>
      <c r="BZ152" s="6" t="s">
        <v>143</v>
      </c>
      <c r="CA152" s="6">
        <v>3308.0484091486064</v>
      </c>
      <c r="CB152" s="6">
        <v>3338.7241957743267</v>
      </c>
      <c r="CC152" s="6">
        <v>3371.4780338032465</v>
      </c>
      <c r="CD152" s="6">
        <v>3406.4346067040442</v>
      </c>
      <c r="CE152" s="6">
        <v>3443.5727368488256</v>
      </c>
      <c r="CF152" s="6">
        <v>3482.7531635987798</v>
      </c>
      <c r="CG152" s="6">
        <v>3523.7434229584524</v>
      </c>
      <c r="CH152" s="6">
        <v>3566.2400507476514</v>
      </c>
      <c r="CI152" s="6">
        <v>3609.8883142441418</v>
      </c>
      <c r="CJ152" s="6">
        <v>3654.2996615558773</v>
      </c>
      <c r="CK152" s="6">
        <v>3699.067063488902</v>
      </c>
      <c r="CL152" s="6">
        <v>3743.7784092942848</v>
      </c>
      <c r="CM152" s="6">
        <v>3784.6347303811417</v>
      </c>
      <c r="CN152" s="6">
        <v>3824.3786863774494</v>
      </c>
      <c r="CO152" s="6">
        <v>3862.7250267995446</v>
      </c>
      <c r="CP152" s="6">
        <v>3899.4611752917681</v>
      </c>
      <c r="CQ152" s="6">
        <v>3934.4084134557474</v>
      </c>
      <c r="CR152" s="6">
        <v>3967.429865210569</v>
      </c>
      <c r="CS152" s="6">
        <v>3998.4360990287951</v>
      </c>
      <c r="CT152" s="6">
        <v>4027.3474335367969</v>
      </c>
      <c r="CU152" s="6">
        <v>4054.3079486830202</v>
      </c>
      <c r="CV152" s="6">
        <v>4079.1950433647989</v>
      </c>
      <c r="CW152" s="6">
        <v>4102.0596064988586</v>
      </c>
      <c r="CX152" s="6">
        <v>4123.2427029168739</v>
      </c>
      <c r="CY152" s="6">
        <v>4142.674668166992</v>
      </c>
      <c r="CZ152" s="6">
        <v>4160.3821947362139</v>
      </c>
      <c r="DA152" s="6">
        <v>4176.6026976181656</v>
      </c>
      <c r="DB152" s="6">
        <v>4191.302858840595</v>
      </c>
      <c r="DC152" s="6">
        <v>4204.7207269312312</v>
      </c>
      <c r="DD152" s="6">
        <v>4217.0037837614218</v>
      </c>
      <c r="DE152" s="6">
        <v>4228.0686538576992</v>
      </c>
      <c r="DF152" s="6">
        <v>4238.1362627148264</v>
      </c>
      <c r="DG152" s="6">
        <v>4247.1746768957009</v>
      </c>
      <c r="DH152" s="6">
        <v>4255.1954080101405</v>
      </c>
      <c r="DI152" s="6">
        <v>4262.2827066665068</v>
      </c>
      <c r="DJ152" s="6">
        <v>4268.3398754458758</v>
      </c>
      <c r="DK152" s="6">
        <v>4273.1670688894737</v>
      </c>
      <c r="DL152" s="6">
        <v>4276.635793390129</v>
      </c>
      <c r="DM152" s="6">
        <v>4287.105500364094</v>
      </c>
      <c r="DN152" s="6">
        <v>4298.8592694237641</v>
      </c>
      <c r="DO152" s="6">
        <v>4311.9241736793911</v>
      </c>
      <c r="DP152" s="6">
        <v>4328.7643072942992</v>
      </c>
      <c r="DQ152" s="6">
        <v>4342.8394874731557</v>
      </c>
      <c r="DR152" s="6">
        <v>4358.9151989181491</v>
      </c>
      <c r="DS152" s="6">
        <v>4377.1103954150594</v>
      </c>
      <c r="DT152" s="6">
        <v>4397.4184514396366</v>
      </c>
      <c r="DU152" s="6">
        <v>4419.9287538715871</v>
      </c>
      <c r="DV152" s="6">
        <v>4444.6921969093564</v>
      </c>
      <c r="DW152" s="6">
        <v>4471.6080571415805</v>
      </c>
      <c r="DX152" s="6">
        <v>4500.704146335057</v>
      </c>
      <c r="DY152" s="6">
        <v>4531.4166770728734</v>
      </c>
    </row>
    <row r="153" spans="1:129" s="6" customFormat="1" ht="18.75" x14ac:dyDescent="0.35">
      <c r="G153" s="31" t="s">
        <v>191</v>
      </c>
      <c r="H153" s="36">
        <f>H$150*(1+C163/1000)</f>
        <v>3468.9306408246193</v>
      </c>
      <c r="I153" s="36">
        <f t="shared" si="55"/>
        <v>3502.2844239640081</v>
      </c>
      <c r="J153" s="36">
        <f t="shared" si="55"/>
        <v>3543.7623289420708</v>
      </c>
      <c r="K153" s="36">
        <f t="shared" si="55"/>
        <v>3582.3066058789609</v>
      </c>
      <c r="L153" s="36">
        <f t="shared" si="55"/>
        <v>3622.8763297922787</v>
      </c>
      <c r="M153" s="36">
        <f t="shared" si="55"/>
        <v>3664.9741031738072</v>
      </c>
      <c r="N153" s="36">
        <f t="shared" si="55"/>
        <v>3708.1315951611018</v>
      </c>
      <c r="O153" s="36">
        <f t="shared" si="55"/>
        <v>3751.9113258958391</v>
      </c>
      <c r="P153" s="36">
        <f t="shared" si="55"/>
        <v>3795.9080863218101</v>
      </c>
      <c r="Q153" s="36">
        <f t="shared" si="55"/>
        <v>3839.7500214989832</v>
      </c>
      <c r="R153" s="36">
        <f t="shared" si="55"/>
        <v>3883.0994033477286</v>
      </c>
      <c r="S153" s="36">
        <f t="shared" si="55"/>
        <v>3925.6531167415933</v>
      </c>
      <c r="T153" s="36">
        <f t="shared" si="55"/>
        <v>3968.4208455036051</v>
      </c>
      <c r="U153" s="36">
        <f t="shared" si="55"/>
        <v>4009.9657417544477</v>
      </c>
      <c r="V153" s="36">
        <f t="shared" si="55"/>
        <v>4049.9982429848073</v>
      </c>
      <c r="W153" s="36">
        <f t="shared" si="55"/>
        <v>4088.2907427304913</v>
      </c>
      <c r="X153" s="36">
        <f t="shared" si="55"/>
        <v>4124.6729409917325</v>
      </c>
      <c r="Y153" s="36">
        <f t="shared" si="55"/>
        <v>4159.0270233969786</v>
      </c>
      <c r="Z153" s="36">
        <f t="shared" si="55"/>
        <v>4191.282671865587</v>
      </c>
      <c r="AA153" s="36">
        <f t="shared" si="55"/>
        <v>4221.4119257330622</v>
      </c>
      <c r="AB153" s="36">
        <f t="shared" si="55"/>
        <v>4249.4239231388092</v>
      </c>
      <c r="AC153" s="36">
        <f t="shared" si="55"/>
        <v>4275.3595585896728</v>
      </c>
      <c r="AD153" s="36">
        <f t="shared" si="55"/>
        <v>4299.2860946320861</v>
      </c>
      <c r="AE153" s="36">
        <f t="shared" si="55"/>
        <v>4321.2917641005524</v>
      </c>
      <c r="AF153" s="36">
        <f t="shared" si="55"/>
        <v>4341.4803950491569</v>
      </c>
      <c r="AG153" s="36">
        <f t="shared" si="55"/>
        <v>4359.9660837844276</v>
      </c>
      <c r="AH153" s="36">
        <f t="shared" si="55"/>
        <v>4376.8679329501483</v>
      </c>
      <c r="AI153" s="36">
        <f t="shared" si="55"/>
        <v>4392.3048618955281</v>
      </c>
      <c r="AJ153" s="36">
        <f t="shared" si="55"/>
        <v>4406.390486095157</v>
      </c>
      <c r="AK153" s="36">
        <f t="shared" si="55"/>
        <v>4419.2280516694245</v>
      </c>
      <c r="AL153" s="36">
        <f t="shared" si="55"/>
        <v>4430.9054005445714</v>
      </c>
      <c r="AM153" s="36">
        <f t="shared" si="55"/>
        <v>4441.4899319389906</v>
      </c>
      <c r="AN153" s="36">
        <f t="shared" si="55"/>
        <v>4451.02351709293</v>
      </c>
      <c r="AO153" s="36">
        <f t="shared" si="55"/>
        <v>4459.5173168784995</v>
      </c>
      <c r="AP153" s="36">
        <f t="shared" si="55"/>
        <v>4466.9464465214614</v>
      </c>
      <c r="AQ153" s="36">
        <f t="shared" si="55"/>
        <v>4473.2444285012234</v>
      </c>
      <c r="AR153" s="36">
        <f t="shared" si="55"/>
        <v>4478.2973741155429</v>
      </c>
      <c r="AS153" s="36">
        <f t="shared" si="55"/>
        <v>4481.9378365269158</v>
      </c>
      <c r="AT153" s="36">
        <f t="shared" si="55"/>
        <v>4492.9327801499512</v>
      </c>
      <c r="AU153" s="36">
        <f t="shared" si="55"/>
        <v>4505.2183800045286</v>
      </c>
      <c r="AV153" s="36">
        <f t="shared" si="55"/>
        <v>4519.0012311184018</v>
      </c>
      <c r="AW153" s="36">
        <f t="shared" si="55"/>
        <v>4536.8523727261991</v>
      </c>
      <c r="AX153" s="36">
        <f t="shared" si="55"/>
        <v>4551.6917153921149</v>
      </c>
      <c r="AY153" s="36">
        <f t="shared" si="55"/>
        <v>4568.5293182307632</v>
      </c>
      <c r="AZ153" s="36">
        <f t="shared" si="55"/>
        <v>4587.4928045702854</v>
      </c>
      <c r="BA153" s="36">
        <f t="shared" si="55"/>
        <v>4608.6846298979817</v>
      </c>
      <c r="BB153" s="36">
        <f t="shared" si="55"/>
        <v>4632.1797848611286</v>
      </c>
      <c r="BC153" s="36">
        <f t="shared" si="55"/>
        <v>4658.0234115589719</v>
      </c>
      <c r="BD153" s="36">
        <f t="shared" si="55"/>
        <v>4686.2284639058589</v>
      </c>
      <c r="BE153" s="36">
        <f t="shared" si="55"/>
        <v>4716.7733590305779</v>
      </c>
      <c r="BF153" s="36">
        <f t="shared" si="55"/>
        <v>4749.5996286756781</v>
      </c>
      <c r="BZ153" s="6" t="s">
        <v>144</v>
      </c>
      <c r="CA153" s="6">
        <v>3468.9306408246193</v>
      </c>
      <c r="CB153" s="6">
        <v>3501.1429200234538</v>
      </c>
      <c r="CC153" s="6">
        <v>3535.6299207384709</v>
      </c>
      <c r="CD153" s="6">
        <v>3572.4623338499027</v>
      </c>
      <c r="CE153" s="6">
        <v>3611.5725896593499</v>
      </c>
      <c r="CF153" s="6">
        <v>3652.7818781599144</v>
      </c>
      <c r="CG153" s="6">
        <v>3695.8243269372442</v>
      </c>
      <c r="CH153" s="6">
        <v>3740.3685556049409</v>
      </c>
      <c r="CI153" s="6">
        <v>3786.0368088190562</v>
      </c>
      <c r="CJ153" s="6">
        <v>3832.4218543560532</v>
      </c>
      <c r="CK153" s="6">
        <v>3879.1018183765855</v>
      </c>
      <c r="CL153" s="6">
        <v>3925.6531167415933</v>
      </c>
      <c r="CM153" s="6">
        <v>3968.4208455036051</v>
      </c>
      <c r="CN153" s="6">
        <v>4009.9657417544481</v>
      </c>
      <c r="CO153" s="6">
        <v>4049.9982429848073</v>
      </c>
      <c r="CP153" s="6">
        <v>4088.2907427304913</v>
      </c>
      <c r="CQ153" s="6">
        <v>4124.6729409917325</v>
      </c>
      <c r="CR153" s="6">
        <v>4159.0270233969786</v>
      </c>
      <c r="CS153" s="6">
        <v>4191.282671865587</v>
      </c>
      <c r="CT153" s="6">
        <v>4221.4119257330622</v>
      </c>
      <c r="CU153" s="6">
        <v>4249.4239231388092</v>
      </c>
      <c r="CV153" s="6">
        <v>4275.3595585896719</v>
      </c>
      <c r="CW153" s="6">
        <v>4299.2860946320861</v>
      </c>
      <c r="CX153" s="6">
        <v>4321.2917641005524</v>
      </c>
      <c r="CY153" s="6">
        <v>4341.4803950491569</v>
      </c>
      <c r="CZ153" s="6">
        <v>4359.9660837844276</v>
      </c>
      <c r="DA153" s="6">
        <v>4376.8679329501492</v>
      </c>
      <c r="DB153" s="6">
        <v>4392.3048618955281</v>
      </c>
      <c r="DC153" s="6">
        <v>4406.390486095157</v>
      </c>
      <c r="DD153" s="6">
        <v>4419.2280516694245</v>
      </c>
      <c r="DE153" s="6">
        <v>4430.9054005445714</v>
      </c>
      <c r="DF153" s="6">
        <v>4441.4899319389906</v>
      </c>
      <c r="DG153" s="6">
        <v>4451.02351709293</v>
      </c>
      <c r="DH153" s="6">
        <v>4459.5173168784995</v>
      </c>
      <c r="DI153" s="6">
        <v>4466.9464465214614</v>
      </c>
      <c r="DJ153" s="6">
        <v>4473.2444285012225</v>
      </c>
      <c r="DK153" s="6">
        <v>4478.2973741155429</v>
      </c>
      <c r="DL153" s="6">
        <v>4481.9378365269149</v>
      </c>
      <c r="DM153" s="6">
        <v>4492.9327801499512</v>
      </c>
      <c r="DN153" s="6">
        <v>4505.2183800045277</v>
      </c>
      <c r="DO153" s="6">
        <v>4519.0012311184018</v>
      </c>
      <c r="DP153" s="6">
        <v>4536.8523727261982</v>
      </c>
      <c r="DQ153" s="6">
        <v>4551.6917220115174</v>
      </c>
      <c r="DR153" s="6">
        <v>4568.5293243403767</v>
      </c>
      <c r="DS153" s="6">
        <v>4587.4928019358922</v>
      </c>
      <c r="DT153" s="6">
        <v>4608.6846274664749</v>
      </c>
      <c r="DU153" s="6">
        <v>4632.1797826168831</v>
      </c>
      <c r="DV153" s="6">
        <v>4658.0234094875659</v>
      </c>
      <c r="DW153" s="6">
        <v>4686.228461993981</v>
      </c>
      <c r="DX153" s="6">
        <v>4716.7733572659417</v>
      </c>
      <c r="DY153" s="6">
        <v>4749.5996270469441</v>
      </c>
    </row>
    <row r="154" spans="1:129" s="6" customFormat="1" ht="18.75" x14ac:dyDescent="0.35">
      <c r="G154" s="31" t="s">
        <v>192</v>
      </c>
      <c r="H154" s="36">
        <f>H$150*(1+C164/1000)</f>
        <v>3219.7980814257076</v>
      </c>
      <c r="I154" s="36">
        <f t="shared" si="55"/>
        <v>3250.2513809705733</v>
      </c>
      <c r="J154" s="36">
        <f t="shared" si="55"/>
        <v>3290.9500739632754</v>
      </c>
      <c r="K154" s="36">
        <f t="shared" si="55"/>
        <v>3324.7044854243936</v>
      </c>
      <c r="L154" s="36">
        <f t="shared" si="55"/>
        <v>3359.9288301296606</v>
      </c>
      <c r="M154" s="36">
        <f t="shared" si="55"/>
        <v>3396.3347736232281</v>
      </c>
      <c r="N154" s="36">
        <f t="shared" si="55"/>
        <v>3433.6391674843167</v>
      </c>
      <c r="O154" s="36">
        <f t="shared" si="55"/>
        <v>3471.5671848287452</v>
      </c>
      <c r="P154" s="36">
        <f t="shared" si="55"/>
        <v>3509.8550843264984</v>
      </c>
      <c r="Q154" s="36">
        <f t="shared" si="55"/>
        <v>3548.2526231612037</v>
      </c>
      <c r="R154" s="36">
        <f t="shared" si="55"/>
        <v>3586.5251382342635</v>
      </c>
      <c r="S154" s="36">
        <f t="shared" si="55"/>
        <v>3624.4553138550641</v>
      </c>
      <c r="T154" s="36">
        <f t="shared" si="55"/>
        <v>3663.5017911007612</v>
      </c>
      <c r="U154" s="36">
        <f t="shared" si="55"/>
        <v>3701.9631879057793</v>
      </c>
      <c r="V154" s="36">
        <f t="shared" si="55"/>
        <v>3739.564054728804</v>
      </c>
      <c r="W154" s="36">
        <f t="shared" si="55"/>
        <v>3776.084075664563</v>
      </c>
      <c r="X154" s="36">
        <f t="shared" si="55"/>
        <v>3811.3543826724044</v>
      </c>
      <c r="Y154" s="36">
        <f t="shared" si="55"/>
        <v>3845.2533924588779</v>
      </c>
      <c r="Z154" s="36">
        <f t="shared" si="55"/>
        <v>3877.7022176319897</v>
      </c>
      <c r="AA154" s="36">
        <f t="shared" si="55"/>
        <v>3908.65971197423</v>
      </c>
      <c r="AB154" s="36">
        <f t="shared" si="55"/>
        <v>3938.1172125421854</v>
      </c>
      <c r="AC154" s="36">
        <f t="shared" si="55"/>
        <v>3966.0930397361176</v>
      </c>
      <c r="AD154" s="36">
        <f t="shared" si="55"/>
        <v>3992.6268117388736</v>
      </c>
      <c r="AE154" s="36">
        <f t="shared" si="55"/>
        <v>4017.7736231886988</v>
      </c>
      <c r="AF154" s="36">
        <f t="shared" si="55"/>
        <v>4041.5981310563966</v>
      </c>
      <c r="AG154" s="36">
        <f t="shared" si="55"/>
        <v>4064.1685848711345</v>
      </c>
      <c r="AH154" s="36">
        <f t="shared" si="55"/>
        <v>4085.5508351061785</v>
      </c>
      <c r="AI154" s="36">
        <f t="shared" si="55"/>
        <v>4105.8023541619823</v>
      </c>
      <c r="AJ154" s="36">
        <f t="shared" si="55"/>
        <v>4124.9663105496693</v>
      </c>
      <c r="AK154" s="36">
        <f t="shared" si="55"/>
        <v>4143.0657503643624</v>
      </c>
      <c r="AL154" s="36">
        <f t="shared" si="55"/>
        <v>4160.0979630051133</v>
      </c>
      <c r="AM154" s="36">
        <f t="shared" si="55"/>
        <v>4176.0291427200009</v>
      </c>
      <c r="AN154" s="36">
        <f t="shared" si="55"/>
        <v>4190.7895065623943</v>
      </c>
      <c r="AO154" s="36">
        <f t="shared" si="55"/>
        <v>4204.2690954152604</v>
      </c>
      <c r="AP154" s="36">
        <f t="shared" si="55"/>
        <v>4216.3145701456033</v>
      </c>
      <c r="AQ154" s="36">
        <f t="shared" si="55"/>
        <v>4226.7274207535393</v>
      </c>
      <c r="AR154" s="36">
        <f t="shared" si="55"/>
        <v>4235.2641311741108</v>
      </c>
      <c r="AS154" s="36">
        <f t="shared" si="55"/>
        <v>4241.6389805002855</v>
      </c>
      <c r="AT154" s="36">
        <f t="shared" si="55"/>
        <v>4256.4190643540778</v>
      </c>
      <c r="AU154" s="36">
        <f t="shared" si="55"/>
        <v>4272.2603655111543</v>
      </c>
      <c r="AV154" s="36">
        <f t="shared" si="55"/>
        <v>4289.3363953517182</v>
      </c>
      <c r="AW154" s="36">
        <f t="shared" si="55"/>
        <v>4310.8423177721324</v>
      </c>
      <c r="AX154" s="36">
        <f t="shared" si="55"/>
        <v>4327.7880769103976</v>
      </c>
      <c r="AY154" s="36">
        <f t="shared" si="55"/>
        <v>4346.2982992007501</v>
      </c>
      <c r="AZ154" s="36">
        <f t="shared" si="55"/>
        <v>4366.476367759913</v>
      </c>
      <c r="BA154" s="36">
        <f t="shared" si="55"/>
        <v>4388.40271546657</v>
      </c>
      <c r="BB154" s="36">
        <f t="shared" si="55"/>
        <v>4412.1328673626031</v>
      </c>
      <c r="BC154" s="36">
        <f t="shared" si="55"/>
        <v>4437.6953776666469</v>
      </c>
      <c r="BD154" s="36">
        <f t="shared" si="55"/>
        <v>4465.0898008258837</v>
      </c>
      <c r="BE154" s="36">
        <f t="shared" si="55"/>
        <v>4494.2846060720231</v>
      </c>
      <c r="BF154" s="36">
        <f t="shared" si="55"/>
        <v>4518.7036033634149</v>
      </c>
      <c r="BZ154" s="6" t="s">
        <v>145</v>
      </c>
      <c r="CA154" s="6">
        <v>3219.7980814257076</v>
      </c>
      <c r="CB154" s="6">
        <v>3248.572863334568</v>
      </c>
      <c r="CC154" s="6">
        <v>3278.0313630410433</v>
      </c>
      <c r="CD154" s="6">
        <v>3308.871536674058</v>
      </c>
      <c r="CE154" s="6">
        <v>3341.5465493773495</v>
      </c>
      <c r="CF154" s="6">
        <v>3376.301558131549</v>
      </c>
      <c r="CG154" s="6">
        <v>3413.2073970585452</v>
      </c>
      <c r="CH154" s="6">
        <v>3452.1913355236375</v>
      </c>
      <c r="CI154" s="6">
        <v>3493.065069986269</v>
      </c>
      <c r="CJ154" s="6">
        <v>3535.5501017003435</v>
      </c>
      <c r="CK154" s="6">
        <v>3579.3006440019017</v>
      </c>
      <c r="CL154" s="6">
        <v>3623.9241950186115</v>
      </c>
      <c r="CM154" s="6">
        <v>3664.917967509708</v>
      </c>
      <c r="CN154" s="6">
        <v>3705.493556384683</v>
      </c>
      <c r="CO154" s="6">
        <v>3745.3174026068859</v>
      </c>
      <c r="CP154" s="6">
        <v>3784.1062792519965</v>
      </c>
      <c r="CQ154" s="6">
        <v>3821.6258919965062</v>
      </c>
      <c r="CR154" s="6">
        <v>3857.6893342031585</v>
      </c>
      <c r="CS154" s="6">
        <v>3892.1553110007035</v>
      </c>
      <c r="CT154" s="6">
        <v>3924.9259651035909</v>
      </c>
      <c r="CU154" s="6">
        <v>3955.9441027580465</v>
      </c>
      <c r="CV154" s="6">
        <v>3985.1896407227973</v>
      </c>
      <c r="CW154" s="6">
        <v>4012.675165464063</v>
      </c>
      <c r="CX154" s="6">
        <v>4038.4405909281645</v>
      </c>
      <c r="CY154" s="6">
        <v>4062.5469950580209</v>
      </c>
      <c r="CZ154" s="6">
        <v>4085.0697875409614</v>
      </c>
      <c r="DA154" s="6">
        <v>4106.0914031425727</v>
      </c>
      <c r="DB154" s="6">
        <v>4125.6937281931623</v>
      </c>
      <c r="DC154" s="6">
        <v>4143.9504613226454</v>
      </c>
      <c r="DD154" s="6">
        <v>4160.9195953508115</v>
      </c>
      <c r="DE154" s="6">
        <v>4176.6361972735413</v>
      </c>
      <c r="DF154" s="6">
        <v>4191.1056680965085</v>
      </c>
      <c r="DG154" s="6">
        <v>4204.297692926074</v>
      </c>
      <c r="DH154" s="6">
        <v>4216.1411522105154</v>
      </c>
      <c r="DI154" s="6">
        <v>4226.5203642299866</v>
      </c>
      <c r="DJ154" s="6">
        <v>4235.2731712724253</v>
      </c>
      <c r="DK154" s="6">
        <v>4242.1915650349802</v>
      </c>
      <c r="DL154" s="6">
        <v>4247.0257519731022</v>
      </c>
      <c r="DM154" s="6">
        <v>4260.5460382092879</v>
      </c>
      <c r="DN154" s="6">
        <v>4275.3183139808098</v>
      </c>
      <c r="DO154" s="6">
        <v>4291.5355960801608</v>
      </c>
      <c r="DP154" s="6">
        <v>4312.4081972154972</v>
      </c>
      <c r="DQ154" s="6">
        <v>4328.9231114684781</v>
      </c>
      <c r="DR154" s="6">
        <v>4347.1966310730713</v>
      </c>
      <c r="DS154" s="6">
        <v>4367.2834194655788</v>
      </c>
      <c r="DT154" s="6">
        <v>4389.1903228015362</v>
      </c>
      <c r="DU154" s="6">
        <v>4412.8741122125512</v>
      </c>
      <c r="DV154" s="6">
        <v>4438.2419465747362</v>
      </c>
      <c r="DW154" s="6">
        <v>4465.1546155291844</v>
      </c>
      <c r="DX154" s="6">
        <v>4493.4313683615455</v>
      </c>
      <c r="DY154" s="6">
        <v>4517.3785202292584</v>
      </c>
    </row>
    <row r="155" spans="1:129" s="6" customFormat="1" x14ac:dyDescent="0.25">
      <c r="G155" s="31"/>
    </row>
    <row r="156" spans="1:129" s="37" customFormat="1" ht="15.75" thickBot="1" x14ac:dyDescent="0.3">
      <c r="G156" s="55"/>
    </row>
    <row r="157" spans="1:129" s="6" customFormat="1" ht="15.75" thickTop="1" x14ac:dyDescent="0.25">
      <c r="G157" s="31"/>
    </row>
    <row r="158" spans="1:129" s="6" customFormat="1" x14ac:dyDescent="0.25">
      <c r="G158" s="4" t="s">
        <v>166</v>
      </c>
      <c r="H158" s="4"/>
      <c r="I158" s="4"/>
      <c r="J158" s="4"/>
      <c r="K158" s="4"/>
      <c r="L158" s="4"/>
      <c r="M158" s="4"/>
      <c r="N158" s="4"/>
      <c r="BZ158" s="6" t="s">
        <v>166</v>
      </c>
    </row>
    <row r="159" spans="1:129" s="6" customFormat="1" x14ac:dyDescent="0.25">
      <c r="G159" s="31"/>
    </row>
    <row r="160" spans="1:129" s="6" customFormat="1" x14ac:dyDescent="0.25">
      <c r="A160" s="6" t="s">
        <v>167</v>
      </c>
      <c r="BT160" s="6" t="s">
        <v>167</v>
      </c>
    </row>
    <row r="161" spans="1:129" s="6" customFormat="1" x14ac:dyDescent="0.25">
      <c r="A161" s="56" t="s">
        <v>168</v>
      </c>
      <c r="B161" s="56"/>
      <c r="C161" s="6">
        <v>-47.571259471333008</v>
      </c>
      <c r="G161" s="56" t="s">
        <v>168</v>
      </c>
      <c r="H161" s="29">
        <f t="shared" ref="H161:BF161" si="56">(H151/H150-1)*1000</f>
        <v>-47.571259471333008</v>
      </c>
      <c r="I161" s="29">
        <f t="shared" si="56"/>
        <v>-47.576989624423803</v>
      </c>
      <c r="J161" s="29">
        <f t="shared" si="56"/>
        <v>-47.258847433575887</v>
      </c>
      <c r="K161" s="29">
        <f t="shared" si="56"/>
        <v>-47.31230694236865</v>
      </c>
      <c r="L161" s="29">
        <f t="shared" si="56"/>
        <v>-47.363471527163469</v>
      </c>
      <c r="M161" s="29">
        <f t="shared" si="56"/>
        <v>-47.410743769216388</v>
      </c>
      <c r="N161" s="29">
        <f t="shared" si="56"/>
        <v>-47.453029365106318</v>
      </c>
      <c r="O161" s="29">
        <f t="shared" si="56"/>
        <v>-47.489642275507116</v>
      </c>
      <c r="P161" s="29">
        <f t="shared" si="56"/>
        <v>-47.520219910806347</v>
      </c>
      <c r="Q161" s="29">
        <f t="shared" si="56"/>
        <v>-47.544649534070452</v>
      </c>
      <c r="R161" s="29">
        <f t="shared" si="56"/>
        <v>-47.563005969006866</v>
      </c>
      <c r="S161" s="29">
        <f t="shared" si="56"/>
        <v>-47.575500000000105</v>
      </c>
      <c r="T161" s="29">
        <f t="shared" si="56"/>
        <v>-47.598499999999987</v>
      </c>
      <c r="U161" s="29">
        <f t="shared" si="56"/>
        <v>-47.606499999999997</v>
      </c>
      <c r="V161" s="29">
        <f t="shared" si="56"/>
        <v>-47.601999999999919</v>
      </c>
      <c r="W161" s="29">
        <f t="shared" si="56"/>
        <v>-47.582500000000081</v>
      </c>
      <c r="X161" s="29">
        <f t="shared" si="56"/>
        <v>-47.552499999999995</v>
      </c>
      <c r="Y161" s="29">
        <f t="shared" si="56"/>
        <v>-47.518999999999977</v>
      </c>
      <c r="Z161" s="29">
        <f t="shared" si="56"/>
        <v>-47.487999999999971</v>
      </c>
      <c r="AA161" s="29">
        <f t="shared" si="56"/>
        <v>-47.475500000000004</v>
      </c>
      <c r="AB161" s="29">
        <f t="shared" si="56"/>
        <v>-47.434999999999896</v>
      </c>
      <c r="AC161" s="29">
        <f t="shared" si="56"/>
        <v>-47.419500000000056</v>
      </c>
      <c r="AD161" s="29">
        <f t="shared" si="56"/>
        <v>-47.431500000000185</v>
      </c>
      <c r="AE161" s="29">
        <f t="shared" si="56"/>
        <v>-47.387500000000024</v>
      </c>
      <c r="AF161" s="29">
        <f t="shared" si="56"/>
        <v>-47.343499999999871</v>
      </c>
      <c r="AG161" s="29">
        <f t="shared" si="56"/>
        <v>-47.325500000000019</v>
      </c>
      <c r="AH161" s="29">
        <f t="shared" si="56"/>
        <v>-47.294500000000014</v>
      </c>
      <c r="AI161" s="29">
        <f t="shared" si="56"/>
        <v>-47.297000000000033</v>
      </c>
      <c r="AJ161" s="29">
        <f t="shared" si="56"/>
        <v>-47.293000000000028</v>
      </c>
      <c r="AK161" s="29">
        <f t="shared" si="56"/>
        <v>-47.269000000000005</v>
      </c>
      <c r="AL161" s="29">
        <f t="shared" si="56"/>
        <v>-47.277499999999975</v>
      </c>
      <c r="AM161" s="29">
        <f t="shared" si="56"/>
        <v>-47.271499999999911</v>
      </c>
      <c r="AN161" s="29">
        <f t="shared" si="56"/>
        <v>-47.27450000000011</v>
      </c>
      <c r="AO161" s="29">
        <f t="shared" si="56"/>
        <v>-47.287499999999923</v>
      </c>
      <c r="AP161" s="29">
        <f t="shared" si="56"/>
        <v>-47.278999999999961</v>
      </c>
      <c r="AQ161" s="29">
        <f t="shared" si="56"/>
        <v>-47.261000000000109</v>
      </c>
      <c r="AR161" s="29">
        <f t="shared" si="56"/>
        <v>-47.263500000000015</v>
      </c>
      <c r="AS161" s="29">
        <f t="shared" si="56"/>
        <v>-47.278500000000001</v>
      </c>
      <c r="AT161" s="29">
        <f t="shared" si="56"/>
        <v>-47.285499999999978</v>
      </c>
      <c r="AU161" s="29">
        <f t="shared" si="56"/>
        <v>-47.28100000000002</v>
      </c>
      <c r="AV161" s="29">
        <f t="shared" si="56"/>
        <v>-47.316999999999943</v>
      </c>
      <c r="AW161" s="29">
        <f t="shared" si="56"/>
        <v>-47.380999711389762</v>
      </c>
      <c r="AX161" s="29">
        <f t="shared" si="56"/>
        <v>-47.430499740908516</v>
      </c>
      <c r="AY161" s="29">
        <f t="shared" si="56"/>
        <v>-47.452499767507646</v>
      </c>
      <c r="AZ161" s="29">
        <f t="shared" si="56"/>
        <v>-47.446999791469715</v>
      </c>
      <c r="BA161" s="29">
        <f t="shared" si="56"/>
        <v>-47.444499813049546</v>
      </c>
      <c r="BB161" s="29">
        <f t="shared" si="56"/>
        <v>-47.436499832475889</v>
      </c>
      <c r="BC161" s="29">
        <f t="shared" si="56"/>
        <v>-47.417499849955355</v>
      </c>
      <c r="BD161" s="29">
        <f t="shared" si="56"/>
        <v>-47.417499865674451</v>
      </c>
      <c r="BE161" s="29">
        <f t="shared" si="56"/>
        <v>-47.417499879802264</v>
      </c>
      <c r="BF161" s="29">
        <f t="shared" si="56"/>
        <v>-47.417499892491222</v>
      </c>
      <c r="BT161" s="6" t="s">
        <v>168</v>
      </c>
      <c r="BV161" s="6">
        <v>-47.571259471333008</v>
      </c>
      <c r="BZ161" s="6" t="s">
        <v>168</v>
      </c>
      <c r="CA161" s="6">
        <v>-47.571259471333008</v>
      </c>
      <c r="CB161" s="6">
        <v>-47.595049550000049</v>
      </c>
      <c r="CC161" s="6">
        <v>-47.643129238912451</v>
      </c>
      <c r="CD161" s="6">
        <v>-47.697811041217733</v>
      </c>
      <c r="CE161" s="6">
        <v>-47.746577341088894</v>
      </c>
      <c r="CF161" s="6">
        <v>-47.781181845672371</v>
      </c>
      <c r="CG161" s="6">
        <v>-47.796809864774858</v>
      </c>
      <c r="CH161" s="6">
        <v>-47.791325362507962</v>
      </c>
      <c r="CI161" s="6">
        <v>-47.764617537441325</v>
      </c>
      <c r="CJ161" s="6">
        <v>-47.718048895120766</v>
      </c>
      <c r="CK161" s="6">
        <v>-47.653999747015789</v>
      </c>
      <c r="CL161" s="6">
        <v>-47.575500000000105</v>
      </c>
      <c r="CM161" s="6">
        <v>-47.598499999999987</v>
      </c>
      <c r="CN161" s="6">
        <v>-47.606499999999997</v>
      </c>
      <c r="CO161" s="6">
        <v>-47.601999999999919</v>
      </c>
      <c r="CP161" s="6">
        <v>-47.582500000000081</v>
      </c>
      <c r="CQ161" s="6">
        <v>-47.552499999999995</v>
      </c>
      <c r="CR161" s="6">
        <v>-47.518999999999977</v>
      </c>
      <c r="CS161" s="6">
        <v>-47.487999999999971</v>
      </c>
      <c r="CT161" s="6">
        <v>-47.475500000000004</v>
      </c>
      <c r="CU161" s="6">
        <v>-47.434999999999896</v>
      </c>
      <c r="CV161" s="6">
        <v>-47.419500000000056</v>
      </c>
      <c r="CW161" s="6">
        <v>-47.431499999999957</v>
      </c>
      <c r="CX161" s="6">
        <v>-47.387500000000024</v>
      </c>
      <c r="CY161" s="6">
        <v>-47.343500000000091</v>
      </c>
      <c r="CZ161" s="6">
        <v>-47.325500000000019</v>
      </c>
      <c r="DA161" s="6">
        <v>-47.294500000000014</v>
      </c>
      <c r="DB161" s="6">
        <v>-47.297000000000033</v>
      </c>
      <c r="DC161" s="6">
        <v>-47.293000000000028</v>
      </c>
      <c r="DD161" s="6">
        <v>-47.269000000000005</v>
      </c>
      <c r="DE161" s="6">
        <v>-47.277499999999975</v>
      </c>
      <c r="DF161" s="6">
        <v>-47.271500000000131</v>
      </c>
      <c r="DG161" s="6">
        <v>-47.27450000000011</v>
      </c>
      <c r="DH161" s="6">
        <v>-47.287499999999923</v>
      </c>
      <c r="DI161" s="6">
        <v>-47.278999999999961</v>
      </c>
      <c r="DJ161" s="6">
        <v>-47.260999999999996</v>
      </c>
      <c r="DK161" s="6">
        <v>-47.263500000000015</v>
      </c>
      <c r="DL161" s="6">
        <v>-47.278500000000001</v>
      </c>
      <c r="DM161" s="6">
        <v>-47.285499999999978</v>
      </c>
      <c r="DN161" s="6">
        <v>-47.28100000000002</v>
      </c>
      <c r="DO161" s="6">
        <v>-47.316999999999943</v>
      </c>
      <c r="DP161" s="6">
        <v>-47.381000000000007</v>
      </c>
      <c r="DQ161" s="6">
        <v>-47.430499999999931</v>
      </c>
      <c r="DR161" s="6">
        <v>-47.452499792204669</v>
      </c>
      <c r="DS161" s="6">
        <v>-47.446999813621218</v>
      </c>
      <c r="DT161" s="6">
        <v>-47.444499832908768</v>
      </c>
      <c r="DU161" s="6">
        <v>-47.436499850271538</v>
      </c>
      <c r="DV161" s="6">
        <v>-47.417499865894165</v>
      </c>
      <c r="DW161" s="6">
        <v>-47.417499879943705</v>
      </c>
      <c r="DX161" s="6">
        <v>-47.417499892570717</v>
      </c>
      <c r="DY161" s="6">
        <v>-47.417499903911974</v>
      </c>
    </row>
    <row r="162" spans="1:129" s="6" customFormat="1" x14ac:dyDescent="0.25">
      <c r="A162" s="56" t="s">
        <v>169</v>
      </c>
      <c r="B162" s="56"/>
      <c r="C162" s="56">
        <f>1000*((1+C161/1000)*(1+C163/1000)*(1+C165/1000)-1)</f>
        <v>-147.67978253108805</v>
      </c>
      <c r="G162" s="56" t="s">
        <v>169</v>
      </c>
      <c r="H162" s="29">
        <f t="shared" ref="H162:BF162" si="57">(H152/H150-1)*1000</f>
        <v>-147.67978253108805</v>
      </c>
      <c r="I162" s="29">
        <f t="shared" si="57"/>
        <v>-147.75023632856332</v>
      </c>
      <c r="J162" s="29">
        <f t="shared" si="57"/>
        <v>-146.58727129886796</v>
      </c>
      <c r="K162" s="29">
        <f t="shared" si="57"/>
        <v>-147.17988847451625</v>
      </c>
      <c r="L162" s="29">
        <f t="shared" si="57"/>
        <v>-147.84920591482708</v>
      </c>
      <c r="M162" s="29">
        <f t="shared" si="57"/>
        <v>-148.5403355030771</v>
      </c>
      <c r="N162" s="29">
        <f t="shared" si="57"/>
        <v>-149.20999374385224</v>
      </c>
      <c r="O162" s="29">
        <f t="shared" si="57"/>
        <v>-149.82495827803953</v>
      </c>
      <c r="P162" s="29">
        <f t="shared" si="57"/>
        <v>-150.36055807618342</v>
      </c>
      <c r="Q162" s="29">
        <f t="shared" si="57"/>
        <v>-150.79926263038368</v>
      </c>
      <c r="R162" s="29">
        <f t="shared" si="57"/>
        <v>-151.12940761164117</v>
      </c>
      <c r="S162" s="29">
        <f t="shared" si="57"/>
        <v>-151.34407387351845</v>
      </c>
      <c r="T162" s="29">
        <f t="shared" si="57"/>
        <v>-151.17957746195353</v>
      </c>
      <c r="U162" s="29">
        <f t="shared" si="57"/>
        <v>-150.87950862162324</v>
      </c>
      <c r="V162" s="29">
        <f t="shared" si="57"/>
        <v>-150.46599101843572</v>
      </c>
      <c r="W162" s="29">
        <f t="shared" si="57"/>
        <v>-149.95304601894421</v>
      </c>
      <c r="X162" s="29">
        <f t="shared" si="57"/>
        <v>-149.35542536840208</v>
      </c>
      <c r="Y162" s="29">
        <f t="shared" si="57"/>
        <v>-148.68639949552065</v>
      </c>
      <c r="Z162" s="29">
        <f t="shared" si="57"/>
        <v>-147.95613280229369</v>
      </c>
      <c r="AA162" s="29">
        <f t="shared" si="57"/>
        <v>-147.17984449045284</v>
      </c>
      <c r="AB162" s="29">
        <f t="shared" si="57"/>
        <v>-146.32941603252937</v>
      </c>
      <c r="AC162" s="29">
        <f t="shared" si="57"/>
        <v>-145.4431226942653</v>
      </c>
      <c r="AD162" s="29">
        <f t="shared" si="57"/>
        <v>-144.52601816480114</v>
      </c>
      <c r="AE162" s="29">
        <f t="shared" si="57"/>
        <v>-143.52568076529872</v>
      </c>
      <c r="AF162" s="29">
        <f t="shared" si="57"/>
        <v>-142.48457533389481</v>
      </c>
      <c r="AG162" s="29">
        <f t="shared" si="57"/>
        <v>-141.42787928919986</v>
      </c>
      <c r="AH162" s="29">
        <f t="shared" si="57"/>
        <v>-140.33981001080653</v>
      </c>
      <c r="AI162" s="29">
        <f t="shared" si="57"/>
        <v>-139.26529933534937</v>
      </c>
      <c r="AJ162" s="29">
        <f t="shared" si="57"/>
        <v>-138.19524835299279</v>
      </c>
      <c r="AK162" s="29">
        <f t="shared" si="57"/>
        <v>-137.14238672469691</v>
      </c>
      <c r="AL162" s="29">
        <f t="shared" si="57"/>
        <v>-136.16888282341279</v>
      </c>
      <c r="AM162" s="29">
        <f t="shared" si="57"/>
        <v>-135.27603410472423</v>
      </c>
      <c r="AN162" s="29">
        <f t="shared" si="57"/>
        <v>-134.51798414994076</v>
      </c>
      <c r="AO162" s="29">
        <f t="shared" si="57"/>
        <v>-133.94057005026716</v>
      </c>
      <c r="AP162" s="29">
        <f t="shared" si="57"/>
        <v>-133.57521404961548</v>
      </c>
      <c r="AQ162" s="29">
        <f t="shared" si="57"/>
        <v>-133.48932572867534</v>
      </c>
      <c r="AR162" s="29">
        <f t="shared" si="57"/>
        <v>-133.76971298970318</v>
      </c>
      <c r="AS162" s="29">
        <f t="shared" si="57"/>
        <v>-134.4870966977102</v>
      </c>
      <c r="AT162" s="29">
        <f t="shared" si="57"/>
        <v>-133.99647304635599</v>
      </c>
      <c r="AU162" s="29">
        <f t="shared" si="57"/>
        <v>-133.49862333997208</v>
      </c>
      <c r="AV162" s="29">
        <f t="shared" si="57"/>
        <v>-133.0277153857563</v>
      </c>
      <c r="AW162" s="29">
        <f t="shared" si="57"/>
        <v>-132.12653891541183</v>
      </c>
      <c r="AX162" s="29">
        <f t="shared" si="57"/>
        <v>-132.13911560841251</v>
      </c>
      <c r="AY162" s="29">
        <f t="shared" si="57"/>
        <v>-132.13597692684354</v>
      </c>
      <c r="AZ162" s="29">
        <f t="shared" si="57"/>
        <v>-132.11692074330517</v>
      </c>
      <c r="BA162" s="29">
        <f t="shared" si="57"/>
        <v>-132.10167021251584</v>
      </c>
      <c r="BB162" s="29">
        <f t="shared" si="57"/>
        <v>-132.08509546646673</v>
      </c>
      <c r="BC162" s="29">
        <f t="shared" si="57"/>
        <v>-132.06384826095618</v>
      </c>
      <c r="BD162" s="29">
        <f t="shared" si="57"/>
        <v>-132.05795939413179</v>
      </c>
      <c r="BE162" s="29">
        <f t="shared" si="57"/>
        <v>-132.05562581374596</v>
      </c>
      <c r="BF162" s="29">
        <f t="shared" si="57"/>
        <v>-132.16922073871152</v>
      </c>
      <c r="BT162" s="6" t="s">
        <v>169</v>
      </c>
      <c r="BV162" s="6">
        <v>-147.67978253108805</v>
      </c>
      <c r="BZ162" s="6" t="s">
        <v>169</v>
      </c>
      <c r="CA162" s="6">
        <v>-147.67978253108805</v>
      </c>
      <c r="CB162" s="6">
        <v>-148.04015476462183</v>
      </c>
      <c r="CC162" s="6">
        <v>-148.83873294526541</v>
      </c>
      <c r="CD162" s="6">
        <v>-149.82645265069982</v>
      </c>
      <c r="CE162" s="6">
        <v>-150.81711819644249</v>
      </c>
      <c r="CF162" s="6">
        <v>-151.67821393243341</v>
      </c>
      <c r="CG162" s="6">
        <v>-152.32184969453698</v>
      </c>
      <c r="CH162" s="6">
        <v>-152.69629241474448</v>
      </c>
      <c r="CI162" s="6">
        <v>-152.77834673939017</v>
      </c>
      <c r="CJ162" s="6">
        <v>-152.56670415675856</v>
      </c>
      <c r="CK162" s="6">
        <v>-152.07627920170074</v>
      </c>
      <c r="CL162" s="6">
        <v>-151.33348582535032</v>
      </c>
      <c r="CM162" s="6">
        <v>-151.13347875588644</v>
      </c>
      <c r="CN162" s="6">
        <v>-150.79657010014424</v>
      </c>
      <c r="CO162" s="6">
        <v>-150.34592206380347</v>
      </c>
      <c r="CP162" s="6">
        <v>-149.79678234713768</v>
      </c>
      <c r="CQ162" s="6">
        <v>-149.16482781442008</v>
      </c>
      <c r="CR162" s="6">
        <v>-148.46404675971536</v>
      </c>
      <c r="CS162" s="6">
        <v>-147.70523726308016</v>
      </c>
      <c r="CT162" s="6">
        <v>-146.90372980910325</v>
      </c>
      <c r="CU162" s="6">
        <v>-146.03381025063388</v>
      </c>
      <c r="CV162" s="6">
        <v>-145.1321953187703</v>
      </c>
      <c r="CW162" s="6">
        <v>-144.20423605329745</v>
      </c>
      <c r="CX162" s="6">
        <v>-143.20006402328355</v>
      </c>
      <c r="CY162" s="6">
        <v>-142.1602951408515</v>
      </c>
      <c r="CZ162" s="6">
        <v>-141.1093297335907</v>
      </c>
      <c r="DA162" s="6">
        <v>-140.03177503331378</v>
      </c>
      <c r="DB162" s="6">
        <v>-138.9714714504282</v>
      </c>
      <c r="DC162" s="6">
        <v>-137.91928598184654</v>
      </c>
      <c r="DD162" s="6">
        <v>-136.88733051220726</v>
      </c>
      <c r="DE162" s="6">
        <v>-135.93700268474785</v>
      </c>
      <c r="DF162" s="6">
        <v>-135.0689998731952</v>
      </c>
      <c r="DG162" s="6">
        <v>-134.33686572070835</v>
      </c>
      <c r="DH162" s="6">
        <v>-133.78584756596547</v>
      </c>
      <c r="DI162" s="6">
        <v>-133.44648252457446</v>
      </c>
      <c r="DJ162" s="6">
        <v>-133.38563796674728</v>
      </c>
      <c r="DK162" s="6">
        <v>-133.68987470460013</v>
      </c>
      <c r="DL162" s="6">
        <v>-134.42927250914582</v>
      </c>
      <c r="DM162" s="6">
        <v>-133.95653848750689</v>
      </c>
      <c r="DN162" s="6">
        <v>-133.47319766019928</v>
      </c>
      <c r="DO162" s="6">
        <v>-133.01351849514487</v>
      </c>
      <c r="DP162" s="6">
        <v>-132.11987289132776</v>
      </c>
      <c r="DQ162" s="6">
        <v>-132.1365670598189</v>
      </c>
      <c r="DR162" s="6">
        <v>-132.13443785638046</v>
      </c>
      <c r="DS162" s="6">
        <v>-132.11425228100947</v>
      </c>
      <c r="DT162" s="6">
        <v>-132.09686683516796</v>
      </c>
      <c r="DU162" s="6">
        <v>-132.07876477976498</v>
      </c>
      <c r="DV162" s="6">
        <v>-132.05845682902117</v>
      </c>
      <c r="DW162" s="6">
        <v>-132.05795976123392</v>
      </c>
      <c r="DX162" s="6">
        <v>-132.0675841932335</v>
      </c>
      <c r="DY162" s="6">
        <v>-132.18440791950482</v>
      </c>
    </row>
    <row r="163" spans="1:129" s="6" customFormat="1" x14ac:dyDescent="0.25">
      <c r="A163" s="56" t="s">
        <v>170</v>
      </c>
      <c r="B163" s="56"/>
      <c r="C163" s="6">
        <v>-106.22840040809345</v>
      </c>
      <c r="G163" s="56" t="s">
        <v>170</v>
      </c>
      <c r="H163" s="29">
        <f t="shared" ref="H163:BF163" si="58">(H153/H150-1)*1000</f>
        <v>-106.22840040809345</v>
      </c>
      <c r="I163" s="29">
        <f t="shared" si="58"/>
        <v>-106.3036295159927</v>
      </c>
      <c r="J163" s="29">
        <f t="shared" si="58"/>
        <v>-105.34394594866382</v>
      </c>
      <c r="K163" s="29">
        <f t="shared" si="58"/>
        <v>-105.93254635827154</v>
      </c>
      <c r="L163" s="29">
        <f t="shared" si="58"/>
        <v>-106.6009643907917</v>
      </c>
      <c r="M163" s="29">
        <f t="shared" si="58"/>
        <v>-107.2932157261679</v>
      </c>
      <c r="N163" s="29">
        <f t="shared" si="58"/>
        <v>-107.96509439487912</v>
      </c>
      <c r="O163" s="29">
        <f t="shared" si="58"/>
        <v>-108.58261594135065</v>
      </c>
      <c r="P163" s="29">
        <f t="shared" si="58"/>
        <v>-109.12049222435283</v>
      </c>
      <c r="Q163" s="29">
        <f t="shared" si="58"/>
        <v>-109.56070456804667</v>
      </c>
      <c r="R163" s="29">
        <f t="shared" si="58"/>
        <v>-109.89121370220323</v>
      </c>
      <c r="S163" s="29">
        <f t="shared" si="58"/>
        <v>-110.10482400000011</v>
      </c>
      <c r="T163" s="29">
        <f t="shared" si="58"/>
        <v>-109.91156665308654</v>
      </c>
      <c r="U163" s="29">
        <f t="shared" si="58"/>
        <v>-109.58695753417602</v>
      </c>
      <c r="V163" s="29">
        <f t="shared" si="58"/>
        <v>-109.15286516327849</v>
      </c>
      <c r="W163" s="29">
        <f t="shared" si="58"/>
        <v>-108.62609270374402</v>
      </c>
      <c r="X163" s="29">
        <f t="shared" si="58"/>
        <v>-108.01918785156251</v>
      </c>
      <c r="Y163" s="29">
        <f t="shared" si="58"/>
        <v>-107.34123570134402</v>
      </c>
      <c r="Z163" s="29">
        <f t="shared" si="58"/>
        <v>-106.59863458897844</v>
      </c>
      <c r="AA163" s="29">
        <f t="shared" si="58"/>
        <v>-105.79585491097609</v>
      </c>
      <c r="AB163" s="29">
        <f t="shared" si="58"/>
        <v>-104.93618092048651</v>
      </c>
      <c r="AC163" s="29">
        <f t="shared" si="58"/>
        <v>-104.0224354999999</v>
      </c>
      <c r="AD163" s="29">
        <f t="shared" si="58"/>
        <v>-103.05768791072656</v>
      </c>
      <c r="AE163" s="29">
        <f t="shared" si="58"/>
        <v>-102.045944518656</v>
      </c>
      <c r="AF163" s="29">
        <f t="shared" si="58"/>
        <v>-100.99282249729846</v>
      </c>
      <c r="AG163" s="29">
        <f t="shared" si="58"/>
        <v>-99.90620650710413</v>
      </c>
      <c r="AH163" s="29">
        <f t="shared" si="58"/>
        <v>-98.796888351562643</v>
      </c>
      <c r="AI163" s="29">
        <f t="shared" si="58"/>
        <v>-97.679189609984007</v>
      </c>
      <c r="AJ163" s="29">
        <f t="shared" si="58"/>
        <v>-96.57156724695848</v>
      </c>
      <c r="AK163" s="29">
        <f t="shared" si="58"/>
        <v>-95.497202198496112</v>
      </c>
      <c r="AL163" s="29">
        <f t="shared" si="58"/>
        <v>-94.484570934846516</v>
      </c>
      <c r="AM163" s="29">
        <f t="shared" si="58"/>
        <v>-93.568000000000097</v>
      </c>
      <c r="AN163" s="29">
        <f t="shared" si="58"/>
        <v>-92.788203527866543</v>
      </c>
      <c r="AO163" s="29">
        <f t="shared" si="58"/>
        <v>-92.192803735136053</v>
      </c>
      <c r="AP163" s="29">
        <f t="shared" si="58"/>
        <v>-91.836834390818581</v>
      </c>
      <c r="AQ163" s="29">
        <f t="shared" si="58"/>
        <v>-91.78322726246391</v>
      </c>
      <c r="AR163" s="29">
        <f t="shared" si="58"/>
        <v>-92.103281539062436</v>
      </c>
      <c r="AS163" s="29">
        <f t="shared" si="58"/>
        <v>-92.877116230623898</v>
      </c>
      <c r="AT163" s="29">
        <f t="shared" si="58"/>
        <v>-92.37711623062394</v>
      </c>
      <c r="AU163" s="29">
        <f t="shared" si="58"/>
        <v>-91.877116230623997</v>
      </c>
      <c r="AV163" s="29">
        <f t="shared" si="58"/>
        <v>-91.37711623062394</v>
      </c>
      <c r="AW163" s="29">
        <f t="shared" si="58"/>
        <v>-90.39999999999992</v>
      </c>
      <c r="AX163" s="29">
        <f t="shared" si="58"/>
        <v>-90.400000000000034</v>
      </c>
      <c r="AY163" s="29">
        <f t="shared" si="58"/>
        <v>-90.400000000000034</v>
      </c>
      <c r="AZ163" s="29">
        <f t="shared" si="58"/>
        <v>-90.399998359549485</v>
      </c>
      <c r="BA163" s="29">
        <f t="shared" si="58"/>
        <v>-90.39999849284996</v>
      </c>
      <c r="BB163" s="29">
        <f t="shared" si="58"/>
        <v>-90.399998615978248</v>
      </c>
      <c r="BC163" s="29">
        <f t="shared" si="58"/>
        <v>-90.399998729655422</v>
      </c>
      <c r="BD163" s="29">
        <f t="shared" si="58"/>
        <v>-90.399998834547191</v>
      </c>
      <c r="BE163" s="29">
        <f t="shared" si="58"/>
        <v>-90.39999893126982</v>
      </c>
      <c r="BF163" s="29">
        <f t="shared" si="58"/>
        <v>-90.399999020395086</v>
      </c>
      <c r="BT163" s="6" t="s">
        <v>170</v>
      </c>
      <c r="BV163" s="6">
        <v>-106.22840040809345</v>
      </c>
      <c r="BZ163" s="6" t="s">
        <v>170</v>
      </c>
      <c r="CA163" s="6">
        <v>-106.22840040809345</v>
      </c>
      <c r="CB163" s="6">
        <v>-106.59491309124614</v>
      </c>
      <c r="CC163" s="6">
        <v>-107.39704871290567</v>
      </c>
      <c r="CD163" s="6">
        <v>-108.38946705052399</v>
      </c>
      <c r="CE163" s="6">
        <v>-109.38845963331212</v>
      </c>
      <c r="CF163" s="6">
        <v>-110.26297258635131</v>
      </c>
      <c r="CG163" s="6">
        <v>-110.92575330532661</v>
      </c>
      <c r="CH163" s="6">
        <v>-111.32506511025409</v>
      </c>
      <c r="CI163" s="6">
        <v>-111.43722873187234</v>
      </c>
      <c r="CJ163" s="6">
        <v>-111.26010894359783</v>
      </c>
      <c r="CK163" s="6">
        <v>-110.80756559979277</v>
      </c>
      <c r="CL163" s="6">
        <v>-110.10482400000011</v>
      </c>
      <c r="CM163" s="6">
        <v>-109.91156665308654</v>
      </c>
      <c r="CN163" s="6">
        <v>-109.58695753417591</v>
      </c>
      <c r="CO163" s="6">
        <v>-109.15286516327849</v>
      </c>
      <c r="CP163" s="6">
        <v>-108.62609270374402</v>
      </c>
      <c r="CQ163" s="6">
        <v>-108.01918785156251</v>
      </c>
      <c r="CR163" s="6">
        <v>-107.34123570134402</v>
      </c>
      <c r="CS163" s="6">
        <v>-106.59863458897844</v>
      </c>
      <c r="CT163" s="6">
        <v>-105.79585491097609</v>
      </c>
      <c r="CU163" s="6">
        <v>-104.93618092048651</v>
      </c>
      <c r="CV163" s="6">
        <v>-104.02243550000011</v>
      </c>
      <c r="CW163" s="6">
        <v>-103.05768791072656</v>
      </c>
      <c r="CX163" s="6">
        <v>-102.045944518656</v>
      </c>
      <c r="CY163" s="6">
        <v>-100.99282249729846</v>
      </c>
      <c r="CZ163" s="6">
        <v>-99.90620650710413</v>
      </c>
      <c r="DA163" s="6">
        <v>-98.796888351562529</v>
      </c>
      <c r="DB163" s="6">
        <v>-97.679189609984007</v>
      </c>
      <c r="DC163" s="6">
        <v>-96.57156724695848</v>
      </c>
      <c r="DD163" s="6">
        <v>-95.497202198496112</v>
      </c>
      <c r="DE163" s="6">
        <v>-94.484570934846516</v>
      </c>
      <c r="DF163" s="6">
        <v>-93.568000000000097</v>
      </c>
      <c r="DG163" s="6">
        <v>-92.788203527866543</v>
      </c>
      <c r="DH163" s="6">
        <v>-92.192803735136053</v>
      </c>
      <c r="DI163" s="6">
        <v>-91.836834390818581</v>
      </c>
      <c r="DJ163" s="6">
        <v>-91.783227262464123</v>
      </c>
      <c r="DK163" s="6">
        <v>-92.103281539062436</v>
      </c>
      <c r="DL163" s="6">
        <v>-92.877116230623997</v>
      </c>
      <c r="DM163" s="6">
        <v>-92.37711623062394</v>
      </c>
      <c r="DN163" s="6">
        <v>-91.877116230624111</v>
      </c>
      <c r="DO163" s="6">
        <v>-91.37711623062394</v>
      </c>
      <c r="DP163" s="6">
        <v>-90.400000000000148</v>
      </c>
      <c r="DQ163" s="6">
        <v>-90.399998677193281</v>
      </c>
      <c r="DR163" s="6">
        <v>-90.399998783568307</v>
      </c>
      <c r="DS163" s="6">
        <v>-90.399998881892316</v>
      </c>
      <c r="DT163" s="6">
        <v>-90.39999897274798</v>
      </c>
      <c r="DU163" s="6">
        <v>-90.399999056670509</v>
      </c>
      <c r="DV163" s="6">
        <v>-90.399999134151201</v>
      </c>
      <c r="DW163" s="6">
        <v>-90.399999205643894</v>
      </c>
      <c r="DX163" s="6">
        <v>-90.399999271568717</v>
      </c>
      <c r="DY163" s="6">
        <v>-90.399999332315346</v>
      </c>
    </row>
    <row r="164" spans="1:129" s="6" customFormat="1" x14ac:dyDescent="0.25">
      <c r="A164" s="56" t="s">
        <v>171</v>
      </c>
      <c r="B164" s="56"/>
      <c r="C164" s="56">
        <f>1000*((1+C163/1000)^2*(1+C166/1000)-1)</f>
        <v>-170.41752068161375</v>
      </c>
      <c r="G164" s="56" t="s">
        <v>171</v>
      </c>
      <c r="H164" s="29">
        <f t="shared" ref="H164:BF164" si="59">(H154/H150-1)*1000</f>
        <v>-170.41752068161375</v>
      </c>
      <c r="I164" s="29">
        <f t="shared" si="59"/>
        <v>-170.61622909359554</v>
      </c>
      <c r="J164" s="29">
        <f t="shared" si="59"/>
        <v>-169.1687720686117</v>
      </c>
      <c r="K164" s="29">
        <f t="shared" si="59"/>
        <v>-170.22455070808195</v>
      </c>
      <c r="L164" s="29">
        <f t="shared" si="59"/>
        <v>-171.44365324622524</v>
      </c>
      <c r="M164" s="29">
        <f t="shared" si="59"/>
        <v>-172.72782597481839</v>
      </c>
      <c r="N164" s="29">
        <f t="shared" si="59"/>
        <v>-173.99749387377184</v>
      </c>
      <c r="O164" s="29">
        <f t="shared" si="59"/>
        <v>-175.18963811198483</v>
      </c>
      <c r="P164" s="29">
        <f t="shared" si="59"/>
        <v>-176.25561557826552</v>
      </c>
      <c r="Q164" s="29">
        <f t="shared" si="59"/>
        <v>-177.15904730985133</v>
      </c>
      <c r="R164" s="29">
        <f t="shared" si="59"/>
        <v>-177.87385636639053</v>
      </c>
      <c r="S164" s="29">
        <f t="shared" si="59"/>
        <v>-178.38250005534084</v>
      </c>
      <c r="T164" s="29">
        <f t="shared" si="59"/>
        <v>-178.30273129948816</v>
      </c>
      <c r="U164" s="29">
        <f t="shared" si="59"/>
        <v>-177.97893609996962</v>
      </c>
      <c r="V164" s="29">
        <f t="shared" si="59"/>
        <v>-177.43669902474957</v>
      </c>
      <c r="W164" s="29">
        <f t="shared" si="59"/>
        <v>-176.69680836929157</v>
      </c>
      <c r="X164" s="29">
        <f t="shared" si="59"/>
        <v>-175.77586725597982</v>
      </c>
      <c r="Y164" s="29">
        <f t="shared" si="59"/>
        <v>-174.68698269625904</v>
      </c>
      <c r="Z164" s="29">
        <f t="shared" si="59"/>
        <v>-173.44051281853834</v>
      </c>
      <c r="AA164" s="29">
        <f t="shared" si="59"/>
        <v>-172.04485663102298</v>
      </c>
      <c r="AB164" s="29">
        <f t="shared" si="59"/>
        <v>-170.50727439846548</v>
      </c>
      <c r="AC164" s="29">
        <f t="shared" si="59"/>
        <v>-168.83472989219561</v>
      </c>
      <c r="AD164" s="29">
        <f t="shared" si="59"/>
        <v>-167.03474832671051</v>
      </c>
      <c r="AE164" s="29">
        <f t="shared" si="59"/>
        <v>-165.11628561622948</v>
      </c>
      <c r="AF164" s="29">
        <f t="shared" si="59"/>
        <v>-163.09060555827637</v>
      </c>
      <c r="AG164" s="29">
        <f t="shared" si="59"/>
        <v>-160.97216155955195</v>
      </c>
      <c r="AH164" s="29">
        <f t="shared" si="59"/>
        <v>-158.7794784308617</v>
      </c>
      <c r="AI164" s="29">
        <f t="shared" si="59"/>
        <v>-156.53602744007489</v>
      </c>
      <c r="AJ164" s="29">
        <f t="shared" si="59"/>
        <v>-154.27108404061985</v>
      </c>
      <c r="AK164" s="29">
        <f t="shared" si="59"/>
        <v>-152.02055226262533</v>
      </c>
      <c r="AL164" s="29">
        <f t="shared" si="59"/>
        <v>-149.82773239512937</v>
      </c>
      <c r="AM164" s="29">
        <f t="shared" si="59"/>
        <v>-147.74399899597225</v>
      </c>
      <c r="AN164" s="29">
        <f t="shared" si="59"/>
        <v>-145.82934413067994</v>
      </c>
      <c r="AO164" s="29">
        <f t="shared" si="59"/>
        <v>-144.15272581036388</v>
      </c>
      <c r="AP164" s="29">
        <f t="shared" si="59"/>
        <v>-142.79214378999851</v>
      </c>
      <c r="AQ164" s="29">
        <f t="shared" si="59"/>
        <v>-141.8343444728265</v>
      </c>
      <c r="AR164" s="29">
        <f t="shared" si="59"/>
        <v>-141.37403453076703</v>
      </c>
      <c r="AS164" s="29">
        <f t="shared" si="59"/>
        <v>-141.51246085072543</v>
      </c>
      <c r="AT164" s="29">
        <f t="shared" si="59"/>
        <v>-140.15554321490143</v>
      </c>
      <c r="AU164" s="29">
        <f t="shared" si="59"/>
        <v>-138.83477423402991</v>
      </c>
      <c r="AV164" s="29">
        <f t="shared" si="59"/>
        <v>-137.5551796349348</v>
      </c>
      <c r="AW164" s="29">
        <f t="shared" si="59"/>
        <v>-135.71307812043398</v>
      </c>
      <c r="AX164" s="29">
        <f t="shared" si="59"/>
        <v>-135.14440763952862</v>
      </c>
      <c r="AY164" s="29">
        <f t="shared" si="59"/>
        <v>-134.64647864314961</v>
      </c>
      <c r="AZ164" s="29">
        <f t="shared" si="59"/>
        <v>-134.22274857400186</v>
      </c>
      <c r="BA164" s="29">
        <f t="shared" si="59"/>
        <v>-133.8762711800625</v>
      </c>
      <c r="BB164" s="29">
        <f t="shared" si="59"/>
        <v>-133.60960743024609</v>
      </c>
      <c r="BC164" s="29">
        <f t="shared" si="59"/>
        <v>-133.42476743541786</v>
      </c>
      <c r="BD164" s="29">
        <f t="shared" si="59"/>
        <v>-133.32315756326619</v>
      </c>
      <c r="BE164" s="29">
        <f t="shared" si="59"/>
        <v>-133.30555205508489</v>
      </c>
      <c r="BF164" s="29">
        <f t="shared" si="59"/>
        <v>-134.61909984359045</v>
      </c>
      <c r="BT164" s="6" t="s">
        <v>171</v>
      </c>
      <c r="BV164" s="6">
        <v>-170.41752068161375</v>
      </c>
      <c r="BZ164" s="6" t="s">
        <v>171</v>
      </c>
      <c r="CA164" s="6">
        <v>-170.41752068161375</v>
      </c>
      <c r="CB164" s="6">
        <v>-171.04454528311663</v>
      </c>
      <c r="CC164" s="6">
        <v>-172.43022186808642</v>
      </c>
      <c r="CD164" s="6">
        <v>-174.17611759786789</v>
      </c>
      <c r="CE164" s="6">
        <v>-175.97671217549703</v>
      </c>
      <c r="CF164" s="6">
        <v>-177.6074750192017</v>
      </c>
      <c r="CG164" s="6">
        <v>-178.9125978649252</v>
      </c>
      <c r="CH164" s="6">
        <v>-179.79315013591301</v>
      </c>
      <c r="CI164" s="6">
        <v>-180.19614294900688</v>
      </c>
      <c r="CJ164" s="6">
        <v>-180.10476622292836</v>
      </c>
      <c r="CK164" s="6">
        <v>-179.52990096500133</v>
      </c>
      <c r="CL164" s="6">
        <v>-178.50289787868044</v>
      </c>
      <c r="CM164" s="6">
        <v>-177.98509305237263</v>
      </c>
      <c r="CN164" s="6">
        <v>-177.19501764760125</v>
      </c>
      <c r="CO164" s="6">
        <v>-176.17117909970113</v>
      </c>
      <c r="CP164" s="6">
        <v>-174.94771971419254</v>
      </c>
      <c r="CQ164" s="6">
        <v>-173.55460284060052</v>
      </c>
      <c r="CR164" s="6">
        <v>-172.01783620408918</v>
      </c>
      <c r="CS164" s="6">
        <v>-170.35973436455876</v>
      </c>
      <c r="CT164" s="6">
        <v>-168.59924382913661</v>
      </c>
      <c r="CU164" s="6">
        <v>-166.75236438536089</v>
      </c>
      <c r="CV164" s="6">
        <v>-164.83269782733746</v>
      </c>
      <c r="CW164" s="6">
        <v>-162.85214304107788</v>
      </c>
      <c r="CX164" s="6">
        <v>-160.82173933024924</v>
      </c>
      <c r="CY164" s="6">
        <v>-158.75264306984394</v>
      </c>
      <c r="CZ164" s="6">
        <v>-156.65720992045141</v>
      </c>
      <c r="DA164" s="6">
        <v>-154.55014729430451</v>
      </c>
      <c r="DB164" s="6">
        <v>-152.44969889505688</v>
      </c>
      <c r="DC164" s="6">
        <v>-150.37882309958462</v>
      </c>
      <c r="DD164" s="6">
        <v>-148.36632746296675</v>
      </c>
      <c r="DE164" s="6">
        <v>-146.44792060819412</v>
      </c>
      <c r="DF164" s="6">
        <v>-144.66713846955147</v>
      </c>
      <c r="DG164" s="6">
        <v>-143.0760928905971</v>
      </c>
      <c r="DH164" s="6">
        <v>-141.73597578398622</v>
      </c>
      <c r="DI164" s="6">
        <v>-140.71723056366093</v>
      </c>
      <c r="DJ164" s="6">
        <v>-140.09927408243351</v>
      </c>
      <c r="DK164" s="6">
        <v>-139.96961808759133</v>
      </c>
      <c r="DL164" s="6">
        <v>-140.42220394604365</v>
      </c>
      <c r="DM164" s="6">
        <v>-139.32184814422166</v>
      </c>
      <c r="DN164" s="6">
        <v>-138.21837947833794</v>
      </c>
      <c r="DO164" s="6">
        <v>-137.11299252197162</v>
      </c>
      <c r="DP164" s="6">
        <v>-135.3991327184969</v>
      </c>
      <c r="DQ164" s="6">
        <v>-134.91758484515114</v>
      </c>
      <c r="DR164" s="6">
        <v>-134.46761962438336</v>
      </c>
      <c r="DS164" s="6">
        <v>-134.06272778180218</v>
      </c>
      <c r="DT164" s="6">
        <v>-133.72082386903915</v>
      </c>
      <c r="DU164" s="6">
        <v>-133.46405256237537</v>
      </c>
      <c r="DV164" s="6">
        <v>-133.31803566626044</v>
      </c>
      <c r="DW164" s="6">
        <v>-133.31057698708381</v>
      </c>
      <c r="DX164" s="6">
        <v>-133.47009356753136</v>
      </c>
      <c r="DY164" s="6">
        <v>-134.87286767969397</v>
      </c>
    </row>
    <row r="165" spans="1:129" s="6" customFormat="1" x14ac:dyDescent="0.25">
      <c r="A165" s="56" t="s">
        <v>172</v>
      </c>
      <c r="B165" s="56"/>
      <c r="C165" s="6">
        <v>1.2528092100925203</v>
      </c>
      <c r="G165" s="56" t="s">
        <v>172</v>
      </c>
      <c r="H165" s="29">
        <f t="shared" ref="H165:BF165" si="60">1000*((1+H162/1000)/(1+H161/1000)/(1+H163/1000)-1)</f>
        <v>1.2528092100925203</v>
      </c>
      <c r="I165" s="29">
        <f t="shared" si="60"/>
        <v>1.2603443808261172</v>
      </c>
      <c r="J165" s="29">
        <f t="shared" si="60"/>
        <v>1.2167037218786536</v>
      </c>
      <c r="K165" s="29">
        <f t="shared" si="60"/>
        <v>1.2363141606142047</v>
      </c>
      <c r="L165" s="29">
        <f t="shared" si="60"/>
        <v>1.2527994476467796</v>
      </c>
      <c r="M165" s="29">
        <f t="shared" si="60"/>
        <v>1.2662211856497851</v>
      </c>
      <c r="N165" s="29">
        <f t="shared" si="60"/>
        <v>1.2767478521136244</v>
      </c>
      <c r="O165" s="29">
        <f t="shared" si="60"/>
        <v>1.2846196325959625</v>
      </c>
      <c r="P165" s="29">
        <f t="shared" si="60"/>
        <v>1.2901197178247781</v>
      </c>
      <c r="Q165" s="29">
        <f t="shared" si="60"/>
        <v>1.2935519649248661</v>
      </c>
      <c r="R165" s="29">
        <f t="shared" si="60"/>
        <v>1.2952243186332701</v>
      </c>
      <c r="S165" s="29">
        <f t="shared" si="60"/>
        <v>1.2954371425359934</v>
      </c>
      <c r="T165" s="29">
        <f t="shared" si="60"/>
        <v>1.296255207930086</v>
      </c>
      <c r="U165" s="29">
        <f t="shared" si="60"/>
        <v>1.2934751185167404</v>
      </c>
      <c r="V165" s="29">
        <f t="shared" si="60"/>
        <v>1.2882208890265812</v>
      </c>
      <c r="W165" s="29">
        <f t="shared" si="60"/>
        <v>1.2802081252478725</v>
      </c>
      <c r="X165" s="29">
        <f t="shared" si="60"/>
        <v>1.2708623670054653</v>
      </c>
      <c r="Y165" s="29">
        <f t="shared" si="60"/>
        <v>1.2620993833893923</v>
      </c>
      <c r="Z165" s="29">
        <f t="shared" si="60"/>
        <v>1.2554366142083495</v>
      </c>
      <c r="AA165" s="29">
        <f t="shared" si="60"/>
        <v>1.2548254874134024</v>
      </c>
      <c r="AB165" s="29">
        <f t="shared" si="60"/>
        <v>1.2480753869492656</v>
      </c>
      <c r="AC165" s="29">
        <f t="shared" si="60"/>
        <v>1.2491300199477529</v>
      </c>
      <c r="AD165" s="29">
        <f t="shared" si="60"/>
        <v>1.2581815180376932</v>
      </c>
      <c r="AE165" s="29">
        <f t="shared" si="60"/>
        <v>1.2532835258005637</v>
      </c>
      <c r="AF165" s="29">
        <f t="shared" si="60"/>
        <v>1.2498098914879296</v>
      </c>
      <c r="AG165" s="29">
        <f t="shared" si="60"/>
        <v>1.254484608909312</v>
      </c>
      <c r="AH165" s="29">
        <f t="shared" si="60"/>
        <v>1.2567581884164181</v>
      </c>
      <c r="AI165" s="29">
        <f t="shared" si="60"/>
        <v>1.2690811193685203</v>
      </c>
      <c r="AJ165" s="29">
        <f t="shared" si="60"/>
        <v>1.280534965909963</v>
      </c>
      <c r="AK165" s="29">
        <f t="shared" si="60"/>
        <v>1.2877992287096962</v>
      </c>
      <c r="AL165" s="29">
        <f t="shared" si="60"/>
        <v>1.3054217943553326</v>
      </c>
      <c r="AM165" s="29">
        <f t="shared" si="60"/>
        <v>1.3205046780140339</v>
      </c>
      <c r="AN165" s="29">
        <f t="shared" si="60"/>
        <v>1.3400110394181652</v>
      </c>
      <c r="AO165" s="29">
        <f t="shared" si="60"/>
        <v>1.3645447729970783</v>
      </c>
      <c r="AP165" s="29">
        <f t="shared" si="60"/>
        <v>1.3853796381066985</v>
      </c>
      <c r="AQ165" s="29">
        <f t="shared" si="60"/>
        <v>1.4066144887210363</v>
      </c>
      <c r="AR165" s="29">
        <f t="shared" si="60"/>
        <v>1.4381095308324543</v>
      </c>
      <c r="AS165" s="29">
        <f t="shared" si="60"/>
        <v>1.4781027056656182</v>
      </c>
      <c r="AT165" s="29">
        <f t="shared" si="60"/>
        <v>1.5011412346943587</v>
      </c>
      <c r="AU165" s="29">
        <f t="shared" si="60"/>
        <v>1.5204257478929062</v>
      </c>
      <c r="AV165" s="29">
        <f t="shared" si="60"/>
        <v>1.551136739438963</v>
      </c>
      <c r="AW165" s="29">
        <f t="shared" si="60"/>
        <v>1.5824753296136418</v>
      </c>
      <c r="AX165" s="29">
        <f t="shared" si="60"/>
        <v>1.6200072290610823</v>
      </c>
      <c r="AY165" s="29">
        <f t="shared" si="60"/>
        <v>1.6467631485035383</v>
      </c>
      <c r="AZ165" s="29">
        <f t="shared" si="60"/>
        <v>1.6629715021398983</v>
      </c>
      <c r="BA165" s="29">
        <f t="shared" si="60"/>
        <v>1.6779440667651357</v>
      </c>
      <c r="BB165" s="29">
        <f t="shared" si="60"/>
        <v>1.6886611909896487</v>
      </c>
      <c r="BC165" s="29">
        <f t="shared" si="60"/>
        <v>1.6932034718617484</v>
      </c>
      <c r="BD165" s="29">
        <f t="shared" si="60"/>
        <v>1.700000000000923</v>
      </c>
      <c r="BE165" s="29">
        <f t="shared" si="60"/>
        <v>1.7026933282504597</v>
      </c>
      <c r="BF165" s="29">
        <f t="shared" si="60"/>
        <v>1.5715924778807455</v>
      </c>
      <c r="BT165" s="6" t="s">
        <v>172</v>
      </c>
      <c r="BV165" s="6">
        <v>1.2528092100925203</v>
      </c>
      <c r="BZ165" s="6" t="s">
        <v>172</v>
      </c>
      <c r="CA165" s="6">
        <v>1.2528092100925203</v>
      </c>
      <c r="CB165" s="6">
        <v>1.2650589627705155</v>
      </c>
      <c r="CC165" s="6">
        <v>1.2760186483846692</v>
      </c>
      <c r="CD165" s="6">
        <v>1.2847808244573766</v>
      </c>
      <c r="CE165" s="6">
        <v>1.2911329661677851</v>
      </c>
      <c r="CF165" s="6">
        <v>1.2953420987351638</v>
      </c>
      <c r="CG165" s="6">
        <v>1.2979484516475459</v>
      </c>
      <c r="CH165" s="6">
        <v>1.2995987655557428</v>
      </c>
      <c r="CI165" s="6">
        <v>1.3009286340297521</v>
      </c>
      <c r="CJ165" s="6">
        <v>1.3024908915011402</v>
      </c>
      <c r="CK165" s="6">
        <v>1.3047211114221025</v>
      </c>
      <c r="CL165" s="6">
        <v>1.3079295602433927</v>
      </c>
      <c r="CM165" s="6">
        <v>1.3506347451435197</v>
      </c>
      <c r="CN165" s="6">
        <v>1.3912772575959131</v>
      </c>
      <c r="CO165" s="6">
        <v>1.4297380368943902</v>
      </c>
      <c r="CP165" s="6">
        <v>1.4642729243699026</v>
      </c>
      <c r="CQ165" s="6">
        <v>1.4952096242875079</v>
      </c>
      <c r="CR165" s="6">
        <v>1.5236168393824023</v>
      </c>
      <c r="CS165" s="6">
        <v>1.5502694653453108</v>
      </c>
      <c r="CT165" s="6">
        <v>1.5789983570426713</v>
      </c>
      <c r="CU165" s="6">
        <v>1.5947837376348861</v>
      </c>
      <c r="CV165" s="6">
        <v>1.6134308318440649</v>
      </c>
      <c r="CW165" s="6">
        <v>1.6347996018721833</v>
      </c>
      <c r="CX165" s="6">
        <v>1.6339427292253461</v>
      </c>
      <c r="CY165" s="6">
        <v>1.6284450417101137</v>
      </c>
      <c r="CZ165" s="6">
        <v>1.6259725287126603</v>
      </c>
      <c r="DA165" s="6">
        <v>1.6155303015892297</v>
      </c>
      <c r="DB165" s="6">
        <v>1.6108830429055754</v>
      </c>
      <c r="DC165" s="6">
        <v>1.6011595042217941</v>
      </c>
      <c r="DD165" s="6">
        <v>1.5837746825437815</v>
      </c>
      <c r="DE165" s="6">
        <v>1.5742044712405701</v>
      </c>
      <c r="DF165" s="6">
        <v>1.560243171887965</v>
      </c>
      <c r="DG165" s="6">
        <v>1.5495603155506465</v>
      </c>
      <c r="DH165" s="6">
        <v>1.5434396671591966</v>
      </c>
      <c r="DI165" s="6">
        <v>1.5341633169267954</v>
      </c>
      <c r="DJ165" s="6">
        <v>1.5264440692668302</v>
      </c>
      <c r="DK165" s="6">
        <v>1.5304095837176401</v>
      </c>
      <c r="DL165" s="6">
        <v>1.5450106147598675</v>
      </c>
      <c r="DM165" s="6">
        <v>1.5473240792409637</v>
      </c>
      <c r="DN165" s="6">
        <v>1.5498132806968101</v>
      </c>
      <c r="DO165" s="6">
        <v>1.5675373928190073</v>
      </c>
      <c r="DP165" s="6">
        <v>1.5901686588322139</v>
      </c>
      <c r="DQ165" s="6">
        <v>1.6229473886950618</v>
      </c>
      <c r="DR165" s="6">
        <v>1.6485381557798107</v>
      </c>
      <c r="DS165" s="6">
        <v>1.6660518932312129</v>
      </c>
      <c r="DT165" s="6">
        <v>1.6834883958338764</v>
      </c>
      <c r="DU165" s="6">
        <v>1.6959681452828335</v>
      </c>
      <c r="DV165" s="6">
        <v>1.6994262359286694</v>
      </c>
      <c r="DW165" s="6">
        <v>1.7000000000013671</v>
      </c>
      <c r="DX165" s="6">
        <v>1.6888924391842419</v>
      </c>
      <c r="DY165" s="6">
        <v>1.5540651664096572</v>
      </c>
    </row>
    <row r="166" spans="1:129" s="6" customFormat="1" x14ac:dyDescent="0.25">
      <c r="A166" s="56" t="s">
        <v>173</v>
      </c>
      <c r="B166" s="56"/>
      <c r="C166" s="6">
        <v>38.499927018281312</v>
      </c>
      <c r="G166" s="56" t="s">
        <v>173</v>
      </c>
      <c r="H166" s="29">
        <f t="shared" ref="H166:BF166" si="61">1000*((1+H164/1000)/(1+H163/1000)^2-1)</f>
        <v>38.499927018281312</v>
      </c>
      <c r="I166" s="29">
        <f t="shared" si="61"/>
        <v>38.425979073795745</v>
      </c>
      <c r="J166" s="29">
        <f t="shared" si="61"/>
        <v>38.007763012686709</v>
      </c>
      <c r="K166" s="29">
        <f t="shared" si="61"/>
        <v>38.054151534808071</v>
      </c>
      <c r="L166" s="29">
        <f t="shared" si="61"/>
        <v>38.080635434943218</v>
      </c>
      <c r="M166" s="29">
        <f t="shared" si="61"/>
        <v>38.079814289112775</v>
      </c>
      <c r="N166" s="29">
        <f t="shared" si="61"/>
        <v>38.048553054648828</v>
      </c>
      <c r="O166" s="29">
        <f t="shared" si="61"/>
        <v>37.986988940139412</v>
      </c>
      <c r="P166" s="29">
        <f t="shared" si="61"/>
        <v>37.897649360508765</v>
      </c>
      <c r="Q166" s="29">
        <f t="shared" si="61"/>
        <v>37.784700112266421</v>
      </c>
      <c r="R166" s="29">
        <f t="shared" si="61"/>
        <v>37.653327317063614</v>
      </c>
      <c r="S166" s="29">
        <f t="shared" si="61"/>
        <v>37.509246296768552</v>
      </c>
      <c r="T166" s="29">
        <f t="shared" si="61"/>
        <v>37.159449454061914</v>
      </c>
      <c r="U166" s="29">
        <f t="shared" si="61"/>
        <v>36.811774821149832</v>
      </c>
      <c r="V166" s="29">
        <f t="shared" si="61"/>
        <v>36.484839862640058</v>
      </c>
      <c r="W166" s="29">
        <f t="shared" si="61"/>
        <v>36.191355581871363</v>
      </c>
      <c r="X166" s="29">
        <f t="shared" si="61"/>
        <v>35.939283079254871</v>
      </c>
      <c r="Y166" s="29">
        <f t="shared" si="61"/>
        <v>35.732844278632655</v>
      </c>
      <c r="Z166" s="29">
        <f t="shared" si="61"/>
        <v>35.57341138711223</v>
      </c>
      <c r="AA166" s="29">
        <f t="shared" si="61"/>
        <v>35.460296312588511</v>
      </c>
      <c r="AB166" s="29">
        <f t="shared" si="61"/>
        <v>35.391457505389525</v>
      </c>
      <c r="AC166" s="29">
        <f t="shared" si="61"/>
        <v>35.364137980766316</v>
      </c>
      <c r="AD166" s="29">
        <f t="shared" si="61"/>
        <v>35.375444991320833</v>
      </c>
      <c r="AE166" s="29">
        <f t="shared" si="61"/>
        <v>35.422879252212439</v>
      </c>
      <c r="AF166" s="29">
        <f t="shared" si="61"/>
        <v>35.504820018160913</v>
      </c>
      <c r="AG166" s="29">
        <f t="shared" si="61"/>
        <v>35.62097187034685</v>
      </c>
      <c r="AH166" s="29">
        <f t="shared" si="61"/>
        <v>35.772779971737776</v>
      </c>
      <c r="AI166" s="29">
        <f t="shared" si="61"/>
        <v>35.963822968980267</v>
      </c>
      <c r="AJ166" s="29">
        <f t="shared" si="61"/>
        <v>36.200196860651346</v>
      </c>
      <c r="AK166" s="29">
        <f t="shared" si="61"/>
        <v>36.4909092736847</v>
      </c>
      <c r="AL166" s="29">
        <f t="shared" si="61"/>
        <v>36.84831204136141</v>
      </c>
      <c r="AM166" s="29">
        <f t="shared" si="61"/>
        <v>37.288611236373725</v>
      </c>
      <c r="AN166" s="29">
        <f t="shared" si="61"/>
        <v>37.832508529941798</v>
      </c>
      <c r="AO166" s="29">
        <f t="shared" si="61"/>
        <v>38.506046778368443</v>
      </c>
      <c r="AP166" s="29">
        <f t="shared" si="61"/>
        <v>39.341757173838367</v>
      </c>
      <c r="AQ166" s="29">
        <f t="shared" si="61"/>
        <v>40.380236484097054</v>
      </c>
      <c r="AR166" s="29">
        <f t="shared" si="61"/>
        <v>41.67232245817587</v>
      </c>
      <c r="AS166" s="29">
        <f t="shared" si="61"/>
        <v>43.282085285329956</v>
      </c>
      <c r="AT166" s="29">
        <f t="shared" si="61"/>
        <v>43.780121302915198</v>
      </c>
      <c r="AU166" s="29">
        <f t="shared" si="61"/>
        <v>44.232595070885729</v>
      </c>
      <c r="AV166" s="29">
        <f t="shared" si="61"/>
        <v>44.633568680088942</v>
      </c>
      <c r="AW166" s="29">
        <f t="shared" si="61"/>
        <v>44.616876980204225</v>
      </c>
      <c r="AX166" s="29">
        <f t="shared" si="61"/>
        <v>45.304198246737485</v>
      </c>
      <c r="AY166" s="29">
        <f t="shared" si="61"/>
        <v>45.906018105383865</v>
      </c>
      <c r="AZ166" s="29">
        <f t="shared" si="61"/>
        <v>46.418153957663357</v>
      </c>
      <c r="BA166" s="29">
        <f t="shared" si="61"/>
        <v>46.836922757604427</v>
      </c>
      <c r="BB166" s="29">
        <f t="shared" si="61"/>
        <v>47.159225097933579</v>
      </c>
      <c r="BC166" s="29">
        <f t="shared" si="61"/>
        <v>47.382631467886902</v>
      </c>
      <c r="BD166" s="29">
        <f t="shared" si="61"/>
        <v>47.505442068320747</v>
      </c>
      <c r="BE166" s="29">
        <f t="shared" si="61"/>
        <v>47.526721116985861</v>
      </c>
      <c r="BF166" s="29">
        <f t="shared" si="61"/>
        <v>45.939107127370924</v>
      </c>
      <c r="BT166" s="6" t="s">
        <v>173</v>
      </c>
      <c r="BV166" s="6">
        <v>38.499927018281312</v>
      </c>
      <c r="BZ166" s="6" t="s">
        <v>173</v>
      </c>
      <c r="CA166" s="6">
        <v>38.499927018281312</v>
      </c>
      <c r="CB166" s="6">
        <v>38.566600132045494</v>
      </c>
      <c r="CC166" s="6">
        <v>38.694867054513082</v>
      </c>
      <c r="CD166" s="6">
        <v>38.812238771315457</v>
      </c>
      <c r="CE166" s="6">
        <v>38.873932016239678</v>
      </c>
      <c r="CF166" s="6">
        <v>38.857130442791821</v>
      </c>
      <c r="CG166" s="6">
        <v>38.755479926101842</v>
      </c>
      <c r="CH166" s="6">
        <v>38.574200171716868</v>
      </c>
      <c r="CI166" s="6">
        <v>38.326003732043866</v>
      </c>
      <c r="CJ166" s="6">
        <v>38.027869864310617</v>
      </c>
      <c r="CK166" s="6">
        <v>37.698623372172335</v>
      </c>
      <c r="CL166" s="6">
        <v>37.357212223787741</v>
      </c>
      <c r="CM166" s="6">
        <v>37.560377535549748</v>
      </c>
      <c r="CN166" s="6">
        <v>37.800527929322982</v>
      </c>
      <c r="CO166" s="6">
        <v>38.079479710177111</v>
      </c>
      <c r="CP166" s="6">
        <v>38.392720234630808</v>
      </c>
      <c r="CQ166" s="6">
        <v>38.731114784469113</v>
      </c>
      <c r="CR166" s="6">
        <v>39.082509957192983</v>
      </c>
      <c r="CS166" s="6">
        <v>39.433233097216473</v>
      </c>
      <c r="CT166" s="6">
        <v>39.769461224955947</v>
      </c>
      <c r="CU166" s="6">
        <v>40.0784205507263</v>
      </c>
      <c r="CV166" s="6">
        <v>40.349380540848578</v>
      </c>
      <c r="CW166" s="6">
        <v>40.574421539424812</v>
      </c>
      <c r="CX166" s="6">
        <v>40.748976053362362</v>
      </c>
      <c r="CY166" s="6">
        <v>40.872164554693668</v>
      </c>
      <c r="CZ166" s="6">
        <v>40.946962505371552</v>
      </c>
      <c r="DA166" s="6">
        <v>40.98024455018323</v>
      </c>
      <c r="DB166" s="6">
        <v>40.982755228239796</v>
      </c>
      <c r="DC166" s="6">
        <v>40.9690553887514</v>
      </c>
      <c r="DD166" s="6">
        <v>40.957492509156921</v>
      </c>
      <c r="DE166" s="6">
        <v>40.970243889566717</v>
      </c>
      <c r="DF166" s="6">
        <v>41.03348646008476</v>
      </c>
      <c r="DG166" s="6">
        <v>41.177757657237414</v>
      </c>
      <c r="DH166" s="6">
        <v>41.438590459507594</v>
      </c>
      <c r="DI166" s="6">
        <v>41.857534348559653</v>
      </c>
      <c r="DJ166" s="6">
        <v>42.483714910957374</v>
      </c>
      <c r="DK166" s="6">
        <v>43.376139716091885</v>
      </c>
      <c r="DL166" s="6">
        <v>44.607026469846822</v>
      </c>
      <c r="DM166" s="6">
        <v>44.792158230218874</v>
      </c>
      <c r="DN166" s="6">
        <v>44.980023643320209</v>
      </c>
      <c r="DO166" s="6">
        <v>45.169166426091593</v>
      </c>
      <c r="DP166" s="6">
        <v>44.996325814858686</v>
      </c>
      <c r="DQ166" s="6">
        <v>45.578343654585794</v>
      </c>
      <c r="DR166" s="6">
        <v>46.122192533791349</v>
      </c>
      <c r="DS166" s="6">
        <v>46.61156363942132</v>
      </c>
      <c r="DT166" s="6">
        <v>47.024804622752825</v>
      </c>
      <c r="DU166" s="6">
        <v>47.335150411983221</v>
      </c>
      <c r="DV166" s="6">
        <v>47.511633318372049</v>
      </c>
      <c r="DW166" s="6">
        <v>47.520648385306785</v>
      </c>
      <c r="DX166" s="6">
        <v>47.327849470532477</v>
      </c>
      <c r="DY166" s="6">
        <v>45.632392380989153</v>
      </c>
    </row>
    <row r="167" spans="1:129" s="6" customFormat="1" x14ac:dyDescent="0.25">
      <c r="G167" s="56"/>
      <c r="H167" s="29"/>
      <c r="I167" s="29"/>
      <c r="J167" s="29"/>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c r="AY167" s="29"/>
      <c r="AZ167" s="29"/>
      <c r="BA167" s="29"/>
      <c r="BB167" s="29"/>
      <c r="BC167" s="29"/>
      <c r="BD167" s="29"/>
      <c r="BE167" s="29"/>
      <c r="BF167" s="29"/>
    </row>
    <row r="168" spans="1:129" s="6" customFormat="1" x14ac:dyDescent="0.25">
      <c r="G168" s="56" t="s">
        <v>174</v>
      </c>
      <c r="H168" s="29"/>
      <c r="I168" s="29">
        <f t="shared" ref="I168:BF168" si="62">(I144/I143-1)*1000</f>
        <v>-52.862719895924059</v>
      </c>
      <c r="J168" s="29">
        <f t="shared" si="62"/>
        <v>-49.863695931606223</v>
      </c>
      <c r="K168" s="29">
        <f t="shared" si="62"/>
        <v>-52.902570701894746</v>
      </c>
      <c r="L168" s="29">
        <f t="shared" si="62"/>
        <v>-52.909503618459588</v>
      </c>
      <c r="M168" s="29">
        <f t="shared" si="62"/>
        <v>-52.91023096904879</v>
      </c>
      <c r="N168" s="29">
        <f t="shared" si="62"/>
        <v>-52.906194280627375</v>
      </c>
      <c r="O168" s="29">
        <f t="shared" si="62"/>
        <v>-52.898572081723884</v>
      </c>
      <c r="P168" s="29">
        <f t="shared" si="62"/>
        <v>-52.888319066291878</v>
      </c>
      <c r="Q168" s="29">
        <f t="shared" si="62"/>
        <v>-52.876199067575904</v>
      </c>
      <c r="R168" s="29">
        <f t="shared" si="62"/>
        <v>-52.862812814629677</v>
      </c>
      <c r="S168" s="29">
        <f t="shared" si="62"/>
        <v>-52.848621324762313</v>
      </c>
      <c r="T168" s="29">
        <f t="shared" si="62"/>
        <v>-52.980727405142261</v>
      </c>
      <c r="U168" s="29">
        <f t="shared" si="62"/>
        <v>-52.892479092671806</v>
      </c>
      <c r="V168" s="29">
        <f t="shared" si="62"/>
        <v>-52.812927071463008</v>
      </c>
      <c r="W168" s="29">
        <f t="shared" si="62"/>
        <v>-52.697960995915174</v>
      </c>
      <c r="X168" s="29">
        <f t="shared" si="62"/>
        <v>-52.609476506324086</v>
      </c>
      <c r="Y168" s="29">
        <f t="shared" si="62"/>
        <v>-52.575618559553504</v>
      </c>
      <c r="Z168" s="29">
        <f t="shared" si="62"/>
        <v>-52.594617091719641</v>
      </c>
      <c r="AA168" s="29">
        <f t="shared" si="62"/>
        <v>-52.767740698563934</v>
      </c>
      <c r="AB168" s="29">
        <f t="shared" si="62"/>
        <v>-52.517819782518906</v>
      </c>
      <c r="AC168" s="29">
        <f t="shared" si="62"/>
        <v>-52.743779115998812</v>
      </c>
      <c r="AD168" s="29">
        <f t="shared" si="62"/>
        <v>-53.019903686303053</v>
      </c>
      <c r="AE168" s="29">
        <f t="shared" si="62"/>
        <v>-52.517803301421637</v>
      </c>
      <c r="AF168" s="29">
        <f t="shared" si="62"/>
        <v>-52.497012883276682</v>
      </c>
      <c r="AG168" s="29">
        <f t="shared" si="62"/>
        <v>-52.727695944371874</v>
      </c>
      <c r="AH168" s="29">
        <f t="shared" si="62"/>
        <v>-52.602891896174285</v>
      </c>
      <c r="AI168" s="29">
        <f t="shared" si="62"/>
        <v>-52.918033249069076</v>
      </c>
      <c r="AJ168" s="29">
        <f t="shared" si="62"/>
        <v>-52.872659794340969</v>
      </c>
      <c r="AK168" s="29">
        <f t="shared" si="62"/>
        <v>-52.684868714218069</v>
      </c>
      <c r="AL168" s="29">
        <f t="shared" si="62"/>
        <v>-52.991951016914342</v>
      </c>
      <c r="AM168" s="29">
        <f t="shared" si="62"/>
        <v>-52.864899695069582</v>
      </c>
      <c r="AN168" s="29">
        <f t="shared" si="62"/>
        <v>-52.952674171658167</v>
      </c>
      <c r="AO168" s="29">
        <f t="shared" si="62"/>
        <v>-53.056404047404747</v>
      </c>
      <c r="AP168" s="29">
        <f t="shared" si="62"/>
        <v>-52.855445108098699</v>
      </c>
      <c r="AQ168" s="29">
        <f t="shared" si="62"/>
        <v>-52.749040736094209</v>
      </c>
      <c r="AR168" s="29">
        <f t="shared" si="62"/>
        <v>-52.926819130798883</v>
      </c>
      <c r="AS168" s="29">
        <f t="shared" si="62"/>
        <v>-53.042797016022327</v>
      </c>
      <c r="AT168" s="29">
        <f t="shared" si="62"/>
        <v>-52.966426211466413</v>
      </c>
      <c r="AU168" s="29">
        <f t="shared" si="62"/>
        <v>-52.845690299148316</v>
      </c>
      <c r="AV168" s="29">
        <f t="shared" si="62"/>
        <v>-53.220797045624771</v>
      </c>
      <c r="AW168" s="29">
        <f t="shared" si="62"/>
        <v>-53.509813079118842</v>
      </c>
      <c r="AX168" s="29">
        <f t="shared" si="62"/>
        <v>-53.409940342071359</v>
      </c>
      <c r="AY168" s="29">
        <f t="shared" si="62"/>
        <v>-53.169342016685221</v>
      </c>
      <c r="AZ168" s="29">
        <f t="shared" si="62"/>
        <v>-52.90240708902494</v>
      </c>
      <c r="BA168" s="29">
        <f t="shared" si="62"/>
        <v>-52.902632327431085</v>
      </c>
      <c r="BB168" s="29">
        <f t="shared" si="62"/>
        <v>-52.82399472404731</v>
      </c>
      <c r="BC168" s="29">
        <f t="shared" si="62"/>
        <v>-52.687994417887737</v>
      </c>
      <c r="BD168" s="29">
        <f t="shared" si="62"/>
        <v>-52.827085591815703</v>
      </c>
      <c r="BE168" s="29">
        <f t="shared" si="62"/>
        <v>-52.804845763750883</v>
      </c>
      <c r="BF168" s="29">
        <f t="shared" si="62"/>
        <v>-52.783813400316795</v>
      </c>
      <c r="BZ168" s="6" t="s">
        <v>174</v>
      </c>
      <c r="CB168" s="6">
        <v>-53.029028193905312</v>
      </c>
      <c r="CC168" s="6">
        <v>-53.225349396608721</v>
      </c>
      <c r="CD168" s="6">
        <v>-53.295861668314906</v>
      </c>
      <c r="CE168" s="6">
        <v>-53.271263467383974</v>
      </c>
      <c r="CF168" s="6">
        <v>-53.177128090602935</v>
      </c>
      <c r="CG168" s="6">
        <v>-53.034684253357888</v>
      </c>
      <c r="CH168" s="6">
        <v>-52.861473858457295</v>
      </c>
      <c r="CI168" s="6">
        <v>-52.671904214049214</v>
      </c>
      <c r="CJ168" s="6">
        <v>-52.477710294356442</v>
      </c>
      <c r="CK168" s="6">
        <v>-52.288340843246182</v>
      </c>
      <c r="CL168" s="6">
        <v>-52.111280370534359</v>
      </c>
      <c r="CM168" s="6">
        <v>-52.980727405142147</v>
      </c>
      <c r="CN168" s="6">
        <v>-52.892479092671586</v>
      </c>
      <c r="CO168" s="6">
        <v>-52.812927071462347</v>
      </c>
      <c r="CP168" s="6">
        <v>-52.697960995914947</v>
      </c>
      <c r="CQ168" s="6">
        <v>-52.609476506323858</v>
      </c>
      <c r="CR168" s="6">
        <v>-52.575618559553838</v>
      </c>
      <c r="CS168" s="6">
        <v>-52.594617091719201</v>
      </c>
      <c r="CT168" s="6">
        <v>-52.767740698563273</v>
      </c>
      <c r="CU168" s="6">
        <v>-52.517819782519126</v>
      </c>
      <c r="CV168" s="6">
        <v>-52.743779115999587</v>
      </c>
      <c r="CW168" s="6">
        <v>-53.019903686302385</v>
      </c>
      <c r="CX168" s="6">
        <v>-52.517803301422752</v>
      </c>
      <c r="CY168" s="6">
        <v>-52.497012883277129</v>
      </c>
      <c r="CZ168" s="6">
        <v>-52.727695944369991</v>
      </c>
      <c r="DA168" s="6">
        <v>-52.602891896174398</v>
      </c>
      <c r="DB168" s="6">
        <v>-52.918033249068522</v>
      </c>
      <c r="DC168" s="6">
        <v>-52.872659794340969</v>
      </c>
      <c r="DD168" s="6">
        <v>-52.68486871421829</v>
      </c>
      <c r="DE168" s="6">
        <v>-52.991951016913895</v>
      </c>
      <c r="DF168" s="6">
        <v>-52.86489969507091</v>
      </c>
      <c r="DG168" s="6">
        <v>-52.952674171656831</v>
      </c>
      <c r="DH168" s="6">
        <v>-53.056404047404747</v>
      </c>
      <c r="DI168" s="6">
        <v>-52.855445108096923</v>
      </c>
      <c r="DJ168" s="6">
        <v>-52.749040736093768</v>
      </c>
      <c r="DK168" s="6">
        <v>-52.926819130800887</v>
      </c>
      <c r="DL168" s="6">
        <v>-53.042797016022327</v>
      </c>
      <c r="DM168" s="6">
        <v>-52.966426211465631</v>
      </c>
      <c r="DN168" s="6">
        <v>-52.84569029914843</v>
      </c>
      <c r="DO168" s="6">
        <v>-53.220797045624991</v>
      </c>
      <c r="DP168" s="6">
        <v>-53.509815894233206</v>
      </c>
      <c r="DQ168" s="6">
        <v>-53.409940342073469</v>
      </c>
      <c r="DR168" s="6">
        <v>-53.169340004368237</v>
      </c>
      <c r="DS168" s="6">
        <v>-52.90240708902472</v>
      </c>
      <c r="DT168" s="6">
        <v>-52.902632327430311</v>
      </c>
      <c r="DU168" s="6">
        <v>-52.823994724046642</v>
      </c>
      <c r="DV168" s="6">
        <v>-52.687994417887516</v>
      </c>
      <c r="DW168" s="6">
        <v>-52.827085591815703</v>
      </c>
      <c r="DX168" s="6">
        <v>-52.804845763750109</v>
      </c>
      <c r="DY168" s="6">
        <v>-52.783813400319012</v>
      </c>
    </row>
    <row r="169" spans="1:129" s="6" customFormat="1" x14ac:dyDescent="0.25">
      <c r="G169" s="56" t="s">
        <v>175</v>
      </c>
      <c r="H169" s="29"/>
      <c r="I169" s="29">
        <f t="shared" ref="I169:BF169" si="63">(I145/I143-1)*1000</f>
        <v>-338.18282948245769</v>
      </c>
      <c r="J169" s="29">
        <f t="shared" si="63"/>
        <v>-325.39584250058817</v>
      </c>
      <c r="K169" s="29">
        <f t="shared" si="63"/>
        <v>-339.03845827473134</v>
      </c>
      <c r="L169" s="29">
        <f t="shared" si="63"/>
        <v>-339.3133539400356</v>
      </c>
      <c r="M169" s="29">
        <f t="shared" si="63"/>
        <v>-339.51155197777348</v>
      </c>
      <c r="N169" s="29">
        <f t="shared" si="63"/>
        <v>-339.64777162248259</v>
      </c>
      <c r="O169" s="29">
        <f t="shared" si="63"/>
        <v>-339.7339522575611</v>
      </c>
      <c r="P169" s="29">
        <f t="shared" si="63"/>
        <v>-339.7796599353635</v>
      </c>
      <c r="Q169" s="29">
        <f t="shared" si="63"/>
        <v>-339.79243117240031</v>
      </c>
      <c r="R169" s="29">
        <f t="shared" si="63"/>
        <v>-339.7780639959974</v>
      </c>
      <c r="S169" s="29">
        <f t="shared" si="63"/>
        <v>-339.74086505019005</v>
      </c>
      <c r="T169" s="29">
        <f t="shared" si="63"/>
        <v>-337.33251650813122</v>
      </c>
      <c r="U169" s="29">
        <f t="shared" si="63"/>
        <v>-336.89185530679157</v>
      </c>
      <c r="V169" s="29">
        <f t="shared" si="63"/>
        <v>-336.60192364522777</v>
      </c>
      <c r="W169" s="29">
        <f t="shared" si="63"/>
        <v>-336.39141545530816</v>
      </c>
      <c r="X169" s="29">
        <f t="shared" si="63"/>
        <v>-336.26438571328134</v>
      </c>
      <c r="Y169" s="29">
        <f t="shared" si="63"/>
        <v>-336.20659538182775</v>
      </c>
      <c r="Z169" s="29">
        <f t="shared" si="63"/>
        <v>-336.18841512367527</v>
      </c>
      <c r="AA169" s="29">
        <f t="shared" si="63"/>
        <v>-336.25449756980765</v>
      </c>
      <c r="AB169" s="29">
        <f t="shared" si="63"/>
        <v>-335.99996577691616</v>
      </c>
      <c r="AC169" s="29">
        <f t="shared" si="63"/>
        <v>-336.01631345669966</v>
      </c>
      <c r="AD169" s="29">
        <f t="shared" si="63"/>
        <v>-336.01293730361868</v>
      </c>
      <c r="AE169" s="29">
        <f t="shared" si="63"/>
        <v>-335.43658592435253</v>
      </c>
      <c r="AF169" s="29">
        <f t="shared" si="63"/>
        <v>-335.14127634328696</v>
      </c>
      <c r="AG169" s="29">
        <f t="shared" si="63"/>
        <v>-334.9903718953201</v>
      </c>
      <c r="AH169" s="29">
        <f t="shared" si="63"/>
        <v>-334.60281144978012</v>
      </c>
      <c r="AI169" s="29">
        <f t="shared" si="63"/>
        <v>-334.5460868705531</v>
      </c>
      <c r="AJ169" s="29">
        <f t="shared" si="63"/>
        <v>-334.3271731568733</v>
      </c>
      <c r="AK169" s="29">
        <f t="shared" si="63"/>
        <v>-334.14508378659735</v>
      </c>
      <c r="AL169" s="29">
        <f t="shared" si="63"/>
        <v>-334.4872996017121</v>
      </c>
      <c r="AM169" s="29">
        <f t="shared" si="63"/>
        <v>-334.80506726656466</v>
      </c>
      <c r="AN169" s="29">
        <f t="shared" si="63"/>
        <v>-335.61179072233159</v>
      </c>
      <c r="AO169" s="29">
        <f t="shared" si="63"/>
        <v>-336.86514118533427</v>
      </c>
      <c r="AP169" s="29">
        <f t="shared" si="63"/>
        <v>-338.45659082521053</v>
      </c>
      <c r="AQ169" s="29">
        <f t="shared" si="63"/>
        <v>-340.75936532039231</v>
      </c>
      <c r="AR169" s="29">
        <f t="shared" si="63"/>
        <v>-344.01134073673899</v>
      </c>
      <c r="AS169" s="29">
        <f t="shared" si="63"/>
        <v>-348.11836028159036</v>
      </c>
      <c r="AT169" s="29">
        <f t="shared" si="63"/>
        <v>-336.45916868405925</v>
      </c>
      <c r="AU169" s="29">
        <f t="shared" si="63"/>
        <v>-335.48721791860271</v>
      </c>
      <c r="AV169" s="29">
        <f t="shared" si="63"/>
        <v>-334.76149603973028</v>
      </c>
      <c r="AW169" s="29">
        <f t="shared" si="63"/>
        <v>-329.57970428897409</v>
      </c>
      <c r="AX169" s="29">
        <f t="shared" si="63"/>
        <v>-336.94278245073116</v>
      </c>
      <c r="AY169" s="29">
        <f t="shared" si="63"/>
        <v>-336.00030227262613</v>
      </c>
      <c r="AZ169" s="29">
        <f t="shared" si="63"/>
        <v>-335.00850520825009</v>
      </c>
      <c r="BA169" s="29">
        <f t="shared" si="63"/>
        <v>-334.1692193344262</v>
      </c>
      <c r="BB169" s="29">
        <f t="shared" si="63"/>
        <v>-333.27368234663777</v>
      </c>
      <c r="BC169" s="29">
        <f t="shared" si="63"/>
        <v>-332.34892839227558</v>
      </c>
      <c r="BD169" s="29">
        <f t="shared" si="63"/>
        <v>-331.62569728693825</v>
      </c>
      <c r="BE169" s="29">
        <f t="shared" si="63"/>
        <v>-330.83372011767165</v>
      </c>
      <c r="BF169" s="29">
        <f t="shared" si="63"/>
        <v>-331.13432177292412</v>
      </c>
      <c r="BZ169" s="6" t="s">
        <v>175</v>
      </c>
      <c r="CB169" s="6">
        <v>-340.81998655348531</v>
      </c>
      <c r="CC169" s="6">
        <v>-343.31234087155349</v>
      </c>
      <c r="CD169" s="6">
        <v>-344.33718934881017</v>
      </c>
      <c r="CE169" s="6">
        <v>-344.24983815055464</v>
      </c>
      <c r="CF169" s="6">
        <v>-343.34621978890658</v>
      </c>
      <c r="CG169" s="6">
        <v>-341.87192570392591</v>
      </c>
      <c r="CH169" s="6">
        <v>-340.02981907008325</v>
      </c>
      <c r="CI169" s="6">
        <v>-337.9864273114149</v>
      </c>
      <c r="CJ169" s="6">
        <v>-335.87729462661775</v>
      </c>
      <c r="CK169" s="6">
        <v>-333.81145414916546</v>
      </c>
      <c r="CL169" s="6">
        <v>-331.87515917642298</v>
      </c>
      <c r="CM169" s="6">
        <v>-337.00379380698473</v>
      </c>
      <c r="CN169" s="6">
        <v>-336.52197528957652</v>
      </c>
      <c r="CO169" s="6">
        <v>-336.19917291098534</v>
      </c>
      <c r="CP169" s="6">
        <v>-335.9667828975177</v>
      </c>
      <c r="CQ169" s="6">
        <v>-335.82724552708174</v>
      </c>
      <c r="CR169" s="6">
        <v>-335.76528070078729</v>
      </c>
      <c r="CS169" s="6">
        <v>-335.75115244273991</v>
      </c>
      <c r="CT169" s="6">
        <v>-335.82521215411731</v>
      </c>
      <c r="CU169" s="6">
        <v>-335.60424519165224</v>
      </c>
      <c r="CV169" s="6">
        <v>-335.64445436192534</v>
      </c>
      <c r="CW169" s="6">
        <v>-335.67141033568913</v>
      </c>
      <c r="CX169" s="6">
        <v>-335.15361364325378</v>
      </c>
      <c r="CY169" s="6">
        <v>-334.90510934182294</v>
      </c>
      <c r="CZ169" s="6">
        <v>-334.7978648748695</v>
      </c>
      <c r="DA169" s="6">
        <v>-334.46134304817542</v>
      </c>
      <c r="DB169" s="6">
        <v>-334.44895949053779</v>
      </c>
      <c r="DC169" s="6">
        <v>-334.27696949711947</v>
      </c>
      <c r="DD169" s="6">
        <v>-334.13862209868182</v>
      </c>
      <c r="DE169" s="6">
        <v>-334.51935064109892</v>
      </c>
      <c r="DF169" s="6">
        <v>-334.87140937238081</v>
      </c>
      <c r="DG169" s="6">
        <v>-335.7077042214276</v>
      </c>
      <c r="DH169" s="6">
        <v>-336.98552723623965</v>
      </c>
      <c r="DI169" s="6">
        <v>-338.59301368873116</v>
      </c>
      <c r="DJ169" s="6">
        <v>-340.90608799715847</v>
      </c>
      <c r="DK169" s="6">
        <v>-344.16512982177551</v>
      </c>
      <c r="DL169" s="6">
        <v>-348.27199590636394</v>
      </c>
      <c r="DM169" s="6">
        <v>-336.58899630062899</v>
      </c>
      <c r="DN169" s="6">
        <v>-335.5974360247904</v>
      </c>
      <c r="DO169" s="6">
        <v>-334.85064317757605</v>
      </c>
      <c r="DP169" s="6">
        <v>-329.64142721948588</v>
      </c>
      <c r="DQ169" s="6">
        <v>-336.9772223698476</v>
      </c>
      <c r="DR169" s="6">
        <v>-336.00800896488062</v>
      </c>
      <c r="DS169" s="6">
        <v>-334.99656471632431</v>
      </c>
      <c r="DT169" s="6">
        <v>-334.14691156181561</v>
      </c>
      <c r="DU169" s="6">
        <v>-333.25555776532281</v>
      </c>
      <c r="DV169" s="6">
        <v>-332.35290107970496</v>
      </c>
      <c r="DW169" s="6">
        <v>-331.67209453894299</v>
      </c>
      <c r="DX169" s="6">
        <v>-330.94539188063823</v>
      </c>
      <c r="DY169" s="6">
        <v>-331.17359304911179</v>
      </c>
    </row>
    <row r="170" spans="1:129" s="6" customFormat="1" x14ac:dyDescent="0.25">
      <c r="G170" s="56" t="s">
        <v>176</v>
      </c>
      <c r="H170" s="29"/>
      <c r="I170" s="29">
        <f t="shared" ref="I170:BF170" si="64">(I146/I143-1)*1000</f>
        <v>-302.31124490010842</v>
      </c>
      <c r="J170" s="29">
        <f t="shared" si="64"/>
        <v>-291.26606585579617</v>
      </c>
      <c r="K170" s="29">
        <f t="shared" si="64"/>
        <v>-303.16099889060098</v>
      </c>
      <c r="L170" s="29">
        <f t="shared" si="64"/>
        <v>-303.43874807469041</v>
      </c>
      <c r="M170" s="29">
        <f t="shared" si="64"/>
        <v>-303.64243188563103</v>
      </c>
      <c r="N170" s="29">
        <f t="shared" si="64"/>
        <v>-303.78604440686007</v>
      </c>
      <c r="O170" s="29">
        <f t="shared" si="64"/>
        <v>-303.88092829716294</v>
      </c>
      <c r="P170" s="29">
        <f t="shared" si="64"/>
        <v>-303.93616196009651</v>
      </c>
      <c r="Q170" s="29">
        <f t="shared" si="64"/>
        <v>-303.95888710329376</v>
      </c>
      <c r="R170" s="29">
        <f t="shared" si="64"/>
        <v>-303.95458618009684</v>
      </c>
      <c r="S170" s="29">
        <f t="shared" si="64"/>
        <v>-303.9273180986076</v>
      </c>
      <c r="T170" s="29">
        <f t="shared" si="64"/>
        <v>-301.29248346494785</v>
      </c>
      <c r="U170" s="29">
        <f t="shared" si="64"/>
        <v>-300.8923137540562</v>
      </c>
      <c r="V170" s="29">
        <f t="shared" si="64"/>
        <v>-300.64562266336446</v>
      </c>
      <c r="W170" s="29">
        <f t="shared" si="64"/>
        <v>-300.50829816948453</v>
      </c>
      <c r="X170" s="29">
        <f t="shared" si="64"/>
        <v>-300.44066670355994</v>
      </c>
      <c r="Y170" s="29">
        <f t="shared" si="64"/>
        <v>-300.40773644972973</v>
      </c>
      <c r="Z170" s="29">
        <f t="shared" si="64"/>
        <v>-300.37955028427621</v>
      </c>
      <c r="AA170" s="29">
        <f t="shared" si="64"/>
        <v>-300.33161381842365</v>
      </c>
      <c r="AB170" s="29">
        <f t="shared" si="64"/>
        <v>-300.24537070256241</v>
      </c>
      <c r="AC170" s="29">
        <f t="shared" si="64"/>
        <v>-300.1087025885675</v>
      </c>
      <c r="AD170" s="29">
        <f t="shared" si="64"/>
        <v>-299.91643527880228</v>
      </c>
      <c r="AE170" s="29">
        <f t="shared" si="64"/>
        <v>-299.67083590245278</v>
      </c>
      <c r="AF170" s="29">
        <f t="shared" si="64"/>
        <v>-299.38208868919855</v>
      </c>
      <c r="AG170" s="29">
        <f t="shared" si="64"/>
        <v>-299.06873925403045</v>
      </c>
      <c r="AH170" s="29">
        <f t="shared" si="64"/>
        <v>-298.75809942692365</v>
      </c>
      <c r="AI170" s="29">
        <f t="shared" si="64"/>
        <v>-298.48660668672801</v>
      </c>
      <c r="AJ170" s="29">
        <f t="shared" si="64"/>
        <v>-298.30013428798009</v>
      </c>
      <c r="AK170" s="29">
        <f t="shared" si="64"/>
        <v>-298.25425026736605</v>
      </c>
      <c r="AL170" s="29">
        <f t="shared" si="64"/>
        <v>-298.4144257137923</v>
      </c>
      <c r="AM170" s="29">
        <f t="shared" si="64"/>
        <v>-298.85619497583804</v>
      </c>
      <c r="AN170" s="29">
        <f t="shared" si="64"/>
        <v>-299.66527281990329</v>
      </c>
      <c r="AO170" s="29">
        <f t="shared" si="64"/>
        <v>-300.93763586282739</v>
      </c>
      <c r="AP170" s="29">
        <f t="shared" si="64"/>
        <v>-302.77957777545873</v>
      </c>
      <c r="AQ170" s="29">
        <f t="shared" si="64"/>
        <v>-305.30774965895114</v>
      </c>
      <c r="AR170" s="29">
        <f t="shared" si="64"/>
        <v>-308.64919849553132</v>
      </c>
      <c r="AS170" s="29">
        <f t="shared" si="64"/>
        <v>-312.94141753954017</v>
      </c>
      <c r="AT170" s="29">
        <f t="shared" si="64"/>
        <v>-300.67196945346819</v>
      </c>
      <c r="AU170" s="29">
        <f t="shared" si="64"/>
        <v>-299.74548966528437</v>
      </c>
      <c r="AV170" s="29">
        <f t="shared" si="64"/>
        <v>-298.73784122252181</v>
      </c>
      <c r="AW170" s="29">
        <f t="shared" si="64"/>
        <v>-293.06034766771648</v>
      </c>
      <c r="AX170" s="29">
        <f t="shared" si="64"/>
        <v>-300.95276100224464</v>
      </c>
      <c r="AY170" s="29">
        <f t="shared" si="64"/>
        <v>-300.12851134675844</v>
      </c>
      <c r="AZ170" s="29">
        <f t="shared" si="64"/>
        <v>-299.26667438008667</v>
      </c>
      <c r="BA170" s="29">
        <f t="shared" si="64"/>
        <v>-298.38051651585664</v>
      </c>
      <c r="BB170" s="29">
        <f t="shared" si="64"/>
        <v>-297.48368210743325</v>
      </c>
      <c r="BC170" s="29">
        <f t="shared" si="64"/>
        <v>-296.59018937001701</v>
      </c>
      <c r="BD170" s="29">
        <f t="shared" si="64"/>
        <v>-295.71420425940431</v>
      </c>
      <c r="BE170" s="29">
        <f t="shared" si="64"/>
        <v>-294.86992707519966</v>
      </c>
      <c r="BF170" s="29">
        <f t="shared" si="64"/>
        <v>-294.07148814292606</v>
      </c>
      <c r="BZ170" s="6" t="s">
        <v>176</v>
      </c>
      <c r="CB170" s="6">
        <v>-304.96144101588931</v>
      </c>
      <c r="CC170" s="6">
        <v>-307.38729700881527</v>
      </c>
      <c r="CD170" s="6">
        <v>-308.39218693529369</v>
      </c>
      <c r="CE170" s="6">
        <v>-308.3199723448563</v>
      </c>
      <c r="CF170" s="6">
        <v>-307.45705040327653</v>
      </c>
      <c r="CG170" s="6">
        <v>-306.0410953639614</v>
      </c>
      <c r="CH170" s="6">
        <v>-304.26842610975268</v>
      </c>
      <c r="CI170" s="6">
        <v>-302.30019280276844</v>
      </c>
      <c r="CJ170" s="6">
        <v>-300.26755712284989</v>
      </c>
      <c r="CK170" s="6">
        <v>-298.27602057057487</v>
      </c>
      <c r="CL170" s="6">
        <v>-296.40903577436603</v>
      </c>
      <c r="CM170" s="6">
        <v>-301.2924834649483</v>
      </c>
      <c r="CN170" s="6">
        <v>-300.89231375405581</v>
      </c>
      <c r="CO170" s="6">
        <v>-300.64562266336594</v>
      </c>
      <c r="CP170" s="6">
        <v>-300.5082981694851</v>
      </c>
      <c r="CQ170" s="6">
        <v>-300.4406667035596</v>
      </c>
      <c r="CR170" s="6">
        <v>-300.40773644972984</v>
      </c>
      <c r="CS170" s="6">
        <v>-300.37955028427712</v>
      </c>
      <c r="CT170" s="6">
        <v>-300.33161381842388</v>
      </c>
      <c r="CU170" s="6">
        <v>-300.24537070256309</v>
      </c>
      <c r="CV170" s="6">
        <v>-300.10870258856858</v>
      </c>
      <c r="CW170" s="6">
        <v>-299.9164352788024</v>
      </c>
      <c r="CX170" s="6">
        <v>-299.67083590245204</v>
      </c>
      <c r="CY170" s="6">
        <v>-299.38208868919867</v>
      </c>
      <c r="CZ170" s="6">
        <v>-299.0687392540309</v>
      </c>
      <c r="DA170" s="6">
        <v>-298.75809942692223</v>
      </c>
      <c r="DB170" s="6">
        <v>-298.48660668672989</v>
      </c>
      <c r="DC170" s="6">
        <v>-298.30013428798031</v>
      </c>
      <c r="DD170" s="6">
        <v>-298.25425026736588</v>
      </c>
      <c r="DE170" s="6">
        <v>-298.41442571379207</v>
      </c>
      <c r="DF170" s="6">
        <v>-298.85619497583826</v>
      </c>
      <c r="DG170" s="6">
        <v>-299.66527281990295</v>
      </c>
      <c r="DH170" s="6">
        <v>-300.93763586282785</v>
      </c>
      <c r="DI170" s="6">
        <v>-302.77957777545907</v>
      </c>
      <c r="DJ170" s="6">
        <v>-305.30774965895171</v>
      </c>
      <c r="DK170" s="6">
        <v>-308.64919849552973</v>
      </c>
      <c r="DL170" s="6">
        <v>-312.94141753954165</v>
      </c>
      <c r="DM170" s="6">
        <v>-300.67196945346831</v>
      </c>
      <c r="DN170" s="6">
        <v>-299.74548966528522</v>
      </c>
      <c r="DO170" s="6">
        <v>-298.73784122251965</v>
      </c>
      <c r="DP170" s="6">
        <v>-293.06034766771717</v>
      </c>
      <c r="DQ170" s="6">
        <v>-300.95274829841122</v>
      </c>
      <c r="DR170" s="6">
        <v>-300.12851134675788</v>
      </c>
      <c r="DS170" s="6">
        <v>-299.26669001494309</v>
      </c>
      <c r="DT170" s="6">
        <v>-298.38051651585664</v>
      </c>
      <c r="DU170" s="6">
        <v>-297.48368210743382</v>
      </c>
      <c r="DV170" s="6">
        <v>-296.59018937001758</v>
      </c>
      <c r="DW170" s="6">
        <v>-295.71420425940374</v>
      </c>
      <c r="DX170" s="6">
        <v>-294.86992707519931</v>
      </c>
      <c r="DY170" s="6">
        <v>-294.07148814292651</v>
      </c>
    </row>
    <row r="171" spans="1:129" s="6" customFormat="1" x14ac:dyDescent="0.25">
      <c r="G171" s="56" t="s">
        <v>177</v>
      </c>
      <c r="H171" s="29"/>
      <c r="I171" s="29">
        <f t="shared" ref="I171:BF171" si="65">(I147/I143-1)*1000</f>
        <v>-523.85526075787277</v>
      </c>
      <c r="J171" s="29">
        <f t="shared" si="65"/>
        <v>-506.10499836782418</v>
      </c>
      <c r="K171" s="29">
        <f t="shared" si="65"/>
        <v>-525.20850654638321</v>
      </c>
      <c r="L171" s="29">
        <f t="shared" si="65"/>
        <v>-525.6514382985664</v>
      </c>
      <c r="M171" s="29">
        <f t="shared" si="65"/>
        <v>-525.97674262952012</v>
      </c>
      <c r="N171" s="29">
        <f t="shared" si="65"/>
        <v>-526.20662783995272</v>
      </c>
      <c r="O171" s="29">
        <f t="shared" si="65"/>
        <v>-526.35907114371014</v>
      </c>
      <c r="P171" s="29">
        <f t="shared" si="65"/>
        <v>-526.44843664152188</v>
      </c>
      <c r="Q171" s="29">
        <f t="shared" si="65"/>
        <v>-526.48599812255577</v>
      </c>
      <c r="R171" s="29">
        <f t="shared" si="65"/>
        <v>-526.48038188921657</v>
      </c>
      <c r="S171" s="29">
        <f t="shared" si="65"/>
        <v>-526.43794302543347</v>
      </c>
      <c r="T171" s="29">
        <f t="shared" si="65"/>
        <v>-523.0468477122057</v>
      </c>
      <c r="U171" s="29">
        <f t="shared" si="65"/>
        <v>-522.511647968327</v>
      </c>
      <c r="V171" s="29">
        <f t="shared" si="65"/>
        <v>-522.16797608776938</v>
      </c>
      <c r="W171" s="29">
        <f t="shared" si="65"/>
        <v>-521.95924367519092</v>
      </c>
      <c r="X171" s="29">
        <f t="shared" si="65"/>
        <v>-521.83411030004208</v>
      </c>
      <c r="Y171" s="29">
        <f t="shared" si="65"/>
        <v>-521.74700815670269</v>
      </c>
      <c r="Z171" s="29">
        <f t="shared" si="65"/>
        <v>-521.65872510423901</v>
      </c>
      <c r="AA171" s="29">
        <f t="shared" si="65"/>
        <v>-521.5370259556812</v>
      </c>
      <c r="AB171" s="29">
        <f t="shared" si="65"/>
        <v>-521.35729761937671</v>
      </c>
      <c r="AC171" s="29">
        <f t="shared" si="65"/>
        <v>-521.10320768246197</v>
      </c>
      <c r="AD171" s="29">
        <f t="shared" si="65"/>
        <v>-520.76736789016365</v>
      </c>
      <c r="AE171" s="29">
        <f t="shared" si="65"/>
        <v>-520.35199353578116</v>
      </c>
      <c r="AF171" s="29">
        <f t="shared" si="65"/>
        <v>-519.86954697495719</v>
      </c>
      <c r="AG171" s="29">
        <f t="shared" si="65"/>
        <v>-519.34334830990417</v>
      </c>
      <c r="AH171" s="29">
        <f t="shared" si="65"/>
        <v>-518.80812875055881</v>
      </c>
      <c r="AI171" s="29">
        <f t="shared" si="65"/>
        <v>-518.31049220224008</v>
      </c>
      <c r="AJ171" s="29">
        <f t="shared" si="65"/>
        <v>-517.90923813107338</v>
      </c>
      <c r="AK171" s="29">
        <f t="shared" si="65"/>
        <v>-517.6754835164104</v>
      </c>
      <c r="AL171" s="29">
        <f t="shared" si="65"/>
        <v>-517.69250346415174</v>
      </c>
      <c r="AM171" s="29">
        <f t="shared" si="65"/>
        <v>-518.05518862323186</v>
      </c>
      <c r="AN171" s="29">
        <f t="shared" si="65"/>
        <v>-518.86899294862394</v>
      </c>
      <c r="AO171" s="29">
        <f t="shared" si="65"/>
        <v>-520.24821815387111</v>
      </c>
      <c r="AP171" s="29">
        <f t="shared" si="65"/>
        <v>-522.31345295950746</v>
      </c>
      <c r="AQ171" s="29">
        <f t="shared" si="65"/>
        <v>-525.18795916955719</v>
      </c>
      <c r="AR171" s="29">
        <f t="shared" si="65"/>
        <v>-528.99277831365146</v>
      </c>
      <c r="AS171" s="29">
        <f t="shared" si="65"/>
        <v>-533.84033094372455</v>
      </c>
      <c r="AT171" s="29">
        <f t="shared" si="65"/>
        <v>-518.69434246418359</v>
      </c>
      <c r="AU171" s="29">
        <f t="shared" si="65"/>
        <v>-517.31188290388855</v>
      </c>
      <c r="AV171" s="29">
        <f t="shared" si="65"/>
        <v>-515.84540906694576</v>
      </c>
      <c r="AW171" s="29">
        <f t="shared" si="65"/>
        <v>-508.51544769183465</v>
      </c>
      <c r="AX171" s="29">
        <f t="shared" si="65"/>
        <v>-518.22549367719228</v>
      </c>
      <c r="AY171" s="29">
        <f t="shared" si="65"/>
        <v>-517.0812157015547</v>
      </c>
      <c r="AZ171" s="29">
        <f t="shared" si="65"/>
        <v>-515.93313335314087</v>
      </c>
      <c r="BA171" s="29">
        <f t="shared" si="65"/>
        <v>-514.80312158636718</v>
      </c>
      <c r="BB171" s="29">
        <f t="shared" si="65"/>
        <v>-513.71317567719632</v>
      </c>
      <c r="BC171" s="29">
        <f t="shared" si="65"/>
        <v>-512.68537658528078</v>
      </c>
      <c r="BD171" s="29">
        <f t="shared" si="65"/>
        <v>-511.74163773594717</v>
      </c>
      <c r="BE171" s="29">
        <f t="shared" si="65"/>
        <v>-510.90365392310588</v>
      </c>
      <c r="BF171" s="29">
        <f t="shared" si="65"/>
        <v>-521.66344613372644</v>
      </c>
      <c r="BZ171" s="6" t="s">
        <v>177</v>
      </c>
      <c r="CB171" s="6">
        <v>-527.70705287675264</v>
      </c>
      <c r="CC171" s="6">
        <v>-531.61432903731679</v>
      </c>
      <c r="CD171" s="6">
        <v>-533.22372683344463</v>
      </c>
      <c r="CE171" s="6">
        <v>-533.09175481615182</v>
      </c>
      <c r="CF171" s="6">
        <v>-531.68190248419614</v>
      </c>
      <c r="CG171" s="6">
        <v>-529.37879159421209</v>
      </c>
      <c r="CH171" s="6">
        <v>-526.50010294679089</v>
      </c>
      <c r="CI171" s="6">
        <v>-523.30659125419947</v>
      </c>
      <c r="CJ171" s="6">
        <v>-520.01047062650957</v>
      </c>
      <c r="CK171" s="6">
        <v>-516.78242080780251</v>
      </c>
      <c r="CL171" s="6">
        <v>-513.75743265243989</v>
      </c>
      <c r="CM171" s="6">
        <v>-519.2083914256807</v>
      </c>
      <c r="CN171" s="6">
        <v>-518.1486009864276</v>
      </c>
      <c r="CO171" s="6">
        <v>-517.37859964802522</v>
      </c>
      <c r="CP171" s="6">
        <v>-516.85541600262525</v>
      </c>
      <c r="CQ171" s="6">
        <v>-516.53778439288578</v>
      </c>
      <c r="CR171" s="6">
        <v>-516.38585196026725</v>
      </c>
      <c r="CS171" s="6">
        <v>-516.36112571750687</v>
      </c>
      <c r="CT171" s="6">
        <v>-516.42682768184443</v>
      </c>
      <c r="CU171" s="6">
        <v>-516.54874459032987</v>
      </c>
      <c r="CV171" s="6">
        <v>-516.69655457162196</v>
      </c>
      <c r="CW171" s="6">
        <v>-516.84551902442252</v>
      </c>
      <c r="CX171" s="6">
        <v>-516.97836960706286</v>
      </c>
      <c r="CY171" s="6">
        <v>-517.08720654501337</v>
      </c>
      <c r="CZ171" s="6">
        <v>-517.17524734810991</v>
      </c>
      <c r="DA171" s="6">
        <v>-517.25830690820681</v>
      </c>
      <c r="DB171" s="6">
        <v>-517.36593268492197</v>
      </c>
      <c r="DC171" s="6">
        <v>-517.54214945873673</v>
      </c>
      <c r="DD171" s="6">
        <v>-517.84578087660725</v>
      </c>
      <c r="DE171" s="6">
        <v>-518.35030881430112</v>
      </c>
      <c r="DF171" s="6">
        <v>-519.14320804347574</v>
      </c>
      <c r="DG171" s="6">
        <v>-520.32465491673952</v>
      </c>
      <c r="DH171" s="6">
        <v>-522.00545660196144</v>
      </c>
      <c r="DI171" s="6">
        <v>-524.30398420324798</v>
      </c>
      <c r="DJ171" s="6">
        <v>-527.34182464596154</v>
      </c>
      <c r="DK171" s="6">
        <v>-531.23780717796274</v>
      </c>
      <c r="DL171" s="6">
        <v>-536.10004436498514</v>
      </c>
      <c r="DM171" s="6">
        <v>-520.56443024656926</v>
      </c>
      <c r="DN171" s="6">
        <v>-518.93857158834544</v>
      </c>
      <c r="DO171" s="6">
        <v>-517.17232165466248</v>
      </c>
      <c r="DP171" s="6">
        <v>-509.49401151974996</v>
      </c>
      <c r="DQ171" s="6">
        <v>-518.87945372133504</v>
      </c>
      <c r="DR171" s="6">
        <v>-517.40939844873674</v>
      </c>
      <c r="DS171" s="6">
        <v>-516.01136981314539</v>
      </c>
      <c r="DT171" s="6">
        <v>-514.75695463112891</v>
      </c>
      <c r="DU171" s="6">
        <v>-513.71878356795071</v>
      </c>
      <c r="DV171" s="6">
        <v>-512.9650847383125</v>
      </c>
      <c r="DW171" s="6">
        <v>-512.55426790414128</v>
      </c>
      <c r="DX171" s="6">
        <v>-512.53184436909964</v>
      </c>
      <c r="DY171" s="6">
        <v>-522.57729501334757</v>
      </c>
    </row>
    <row r="172" spans="1:129" s="6" customFormat="1" x14ac:dyDescent="0.25">
      <c r="G172" s="56" t="s">
        <v>178</v>
      </c>
      <c r="H172" s="29"/>
      <c r="I172" s="29">
        <f t="shared" ref="I172:BF172" si="66">1000*((1+I169/1000)/(1+I168/1000)/(1+I170/1000)-1)</f>
        <v>1.5286469534674385</v>
      </c>
      <c r="J172" s="29">
        <f t="shared" si="66"/>
        <v>1.7973386011780335</v>
      </c>
      <c r="K172" s="29">
        <f t="shared" si="66"/>
        <v>1.495686954121167</v>
      </c>
      <c r="L172" s="29">
        <f t="shared" si="66"/>
        <v>1.4856669620602059</v>
      </c>
      <c r="M172" s="29">
        <f t="shared" si="66"/>
        <v>1.4788480045520025</v>
      </c>
      <c r="N172" s="29">
        <f t="shared" si="66"/>
        <v>1.4745726148253091</v>
      </c>
      <c r="O172" s="29">
        <f t="shared" si="66"/>
        <v>1.4723005505596909</v>
      </c>
      <c r="P172" s="29">
        <f t="shared" si="66"/>
        <v>1.4715936282374553</v>
      </c>
      <c r="Q172" s="29">
        <f t="shared" si="66"/>
        <v>1.4721021755041974</v>
      </c>
      <c r="R172" s="29">
        <f t="shared" si="66"/>
        <v>1.473553091158486</v>
      </c>
      <c r="S172" s="29">
        <f t="shared" si="66"/>
        <v>1.4757394106870159</v>
      </c>
      <c r="T172" s="29">
        <f t="shared" si="66"/>
        <v>1.478033805638157</v>
      </c>
      <c r="U172" s="29">
        <f t="shared" si="66"/>
        <v>1.4770466639331126</v>
      </c>
      <c r="V172" s="29">
        <f t="shared" si="66"/>
        <v>1.477388355006104</v>
      </c>
      <c r="W172" s="29">
        <f t="shared" si="66"/>
        <v>1.4769468015958243</v>
      </c>
      <c r="X172" s="29">
        <f t="shared" si="66"/>
        <v>1.4782687340357814</v>
      </c>
      <c r="Y172" s="29">
        <f t="shared" si="66"/>
        <v>1.4825303263570344</v>
      </c>
      <c r="Z172" s="29">
        <f t="shared" si="66"/>
        <v>1.4896934249692961</v>
      </c>
      <c r="AA172" s="29">
        <f t="shared" si="66"/>
        <v>1.5043961268412787</v>
      </c>
      <c r="AB172" s="29">
        <f t="shared" si="66"/>
        <v>1.5007313313863957</v>
      </c>
      <c r="AC172" s="29">
        <f t="shared" si="66"/>
        <v>1.5193620012796671</v>
      </c>
      <c r="AD172" s="29">
        <f t="shared" si="66"/>
        <v>1.5413496012766092</v>
      </c>
      <c r="AE172" s="29">
        <f t="shared" si="66"/>
        <v>1.5281443126775596</v>
      </c>
      <c r="AF172" s="29">
        <f t="shared" si="66"/>
        <v>1.5382676695971931</v>
      </c>
      <c r="AG172" s="29">
        <f t="shared" si="66"/>
        <v>1.5615967996402969</v>
      </c>
      <c r="AH172" s="29">
        <f t="shared" si="66"/>
        <v>1.5694027656196763</v>
      </c>
      <c r="AI172" s="29">
        <f t="shared" si="66"/>
        <v>1.6003067373049351</v>
      </c>
      <c r="AJ172" s="29">
        <f t="shared" si="66"/>
        <v>1.615559461803473</v>
      </c>
      <c r="AK172" s="29">
        <f t="shared" si="66"/>
        <v>1.6254374864195231</v>
      </c>
      <c r="AL172" s="29">
        <f t="shared" si="66"/>
        <v>1.663911110973304</v>
      </c>
      <c r="AM172" s="29">
        <f t="shared" si="66"/>
        <v>1.6820686550038655</v>
      </c>
      <c r="AN172" s="29">
        <f t="shared" si="66"/>
        <v>1.7159117874194774</v>
      </c>
      <c r="AO172" s="29">
        <f t="shared" si="66"/>
        <v>1.7557069171207917</v>
      </c>
      <c r="AP172" s="29">
        <f t="shared" si="66"/>
        <v>1.7791318911946075</v>
      </c>
      <c r="AQ172" s="29">
        <f t="shared" si="66"/>
        <v>1.8125339354315706</v>
      </c>
      <c r="AR172" s="29">
        <f t="shared" si="66"/>
        <v>1.8768051748554448</v>
      </c>
      <c r="AS172" s="29">
        <f t="shared" si="66"/>
        <v>1.9467212443118331</v>
      </c>
      <c r="AT172" s="29">
        <f t="shared" si="66"/>
        <v>1.8929966346832305</v>
      </c>
      <c r="AU172" s="29">
        <f t="shared" si="66"/>
        <v>1.9053245207050207</v>
      </c>
      <c r="AV172" s="29">
        <f t="shared" si="66"/>
        <v>1.9551094595406937</v>
      </c>
      <c r="AW172" s="29">
        <f t="shared" si="66"/>
        <v>1.956104690223226</v>
      </c>
      <c r="AX172" s="29">
        <f t="shared" si="66"/>
        <v>2.0341955046943028</v>
      </c>
      <c r="AY172" s="29">
        <f t="shared" si="66"/>
        <v>2.0220264730812509</v>
      </c>
      <c r="AZ172" s="29">
        <f t="shared" si="66"/>
        <v>2.0019936820350193</v>
      </c>
      <c r="BA172" s="29">
        <f t="shared" si="66"/>
        <v>1.9997153027577763</v>
      </c>
      <c r="BB172" s="29">
        <f t="shared" si="66"/>
        <v>1.9833257311514529</v>
      </c>
      <c r="BC172" s="29">
        <f t="shared" si="66"/>
        <v>1.9547024409016789</v>
      </c>
      <c r="BD172" s="29">
        <f t="shared" si="66"/>
        <v>1.9396056719611643</v>
      </c>
      <c r="BE172" s="29">
        <f t="shared" si="66"/>
        <v>1.9022304440119431</v>
      </c>
      <c r="BF172" s="29">
        <f t="shared" si="66"/>
        <v>0.2972559430722832</v>
      </c>
      <c r="BZ172" s="6" t="s">
        <v>178</v>
      </c>
      <c r="CB172" s="6">
        <v>1.5173231789948893</v>
      </c>
      <c r="CC172" s="6">
        <v>1.4327287856963355</v>
      </c>
      <c r="CD172" s="6">
        <v>1.3972275593414629</v>
      </c>
      <c r="CE172" s="6">
        <v>1.4000557096125466</v>
      </c>
      <c r="CF172" s="6">
        <v>1.4309189685772772</v>
      </c>
      <c r="CG172" s="6">
        <v>1.4807176885263118</v>
      </c>
      <c r="CH172" s="6">
        <v>1.5418423315116669</v>
      </c>
      <c r="CI172" s="6">
        <v>1.6082031823718701</v>
      </c>
      <c r="CJ172" s="6">
        <v>1.6751111175630218</v>
      </c>
      <c r="CK172" s="6">
        <v>1.7390878051477543</v>
      </c>
      <c r="CL172" s="6">
        <v>1.7976547801914489</v>
      </c>
      <c r="CM172" s="6">
        <v>1.974826801541596</v>
      </c>
      <c r="CN172" s="6">
        <v>2.0356679841877501</v>
      </c>
      <c r="CO172" s="6">
        <v>2.0853879375557494</v>
      </c>
      <c r="CP172" s="6">
        <v>2.1177759400263785</v>
      </c>
      <c r="CQ172" s="6">
        <v>2.1378482223826101</v>
      </c>
      <c r="CR172" s="6">
        <v>2.1483533676285305</v>
      </c>
      <c r="CS172" s="6">
        <v>2.14938975786505</v>
      </c>
      <c r="CT172" s="6">
        <v>2.1521311840773105</v>
      </c>
      <c r="CU172" s="6">
        <v>2.0975904204212359</v>
      </c>
      <c r="CV172" s="6">
        <v>2.0802554251726502</v>
      </c>
      <c r="CW172" s="6">
        <v>2.0565002715260405</v>
      </c>
      <c r="CX172" s="6">
        <v>1.9545967739147407</v>
      </c>
      <c r="CY172" s="6">
        <v>1.8940278952079836</v>
      </c>
      <c r="CZ172" s="6">
        <v>1.8515289008433911</v>
      </c>
      <c r="DA172" s="6">
        <v>1.7823438855133489</v>
      </c>
      <c r="DB172" s="6">
        <v>1.7464968966802719</v>
      </c>
      <c r="DC172" s="6">
        <v>1.6910992235661393</v>
      </c>
      <c r="DD172" s="6">
        <v>1.6351576083675212</v>
      </c>
      <c r="DE172" s="6">
        <v>1.6156710556765042</v>
      </c>
      <c r="DF172" s="6">
        <v>1.5821675665836921</v>
      </c>
      <c r="DG172" s="6">
        <v>1.5713004339075187</v>
      </c>
      <c r="DH172" s="6">
        <v>1.5738473572981526</v>
      </c>
      <c r="DI172" s="6">
        <v>1.5725459349391624</v>
      </c>
      <c r="DJ172" s="6">
        <v>1.5895673753252293</v>
      </c>
      <c r="DK172" s="6">
        <v>1.6419265454592491</v>
      </c>
      <c r="DL172" s="6">
        <v>1.710582195245669</v>
      </c>
      <c r="DM172" s="6">
        <v>1.6969674324507356</v>
      </c>
      <c r="DN172" s="6">
        <v>1.7391454637705195</v>
      </c>
      <c r="DO172" s="6">
        <v>1.820839675503283</v>
      </c>
      <c r="DP172" s="6">
        <v>1.8638615560353511</v>
      </c>
      <c r="DQ172" s="6">
        <v>1.9821305404670309</v>
      </c>
      <c r="DR172" s="6">
        <v>2.0103944053779799</v>
      </c>
      <c r="DS172" s="6">
        <v>2.0200078433594282</v>
      </c>
      <c r="DT172" s="6">
        <v>2.0332859673370951</v>
      </c>
      <c r="DU172" s="6">
        <v>2.0105640863545826</v>
      </c>
      <c r="DV172" s="6">
        <v>1.9487405649756262</v>
      </c>
      <c r="DW172" s="6">
        <v>1.870052961466806</v>
      </c>
      <c r="DX172" s="6">
        <v>1.7350310620969367</v>
      </c>
      <c r="DY172" s="6">
        <v>0.23852524259737606</v>
      </c>
    </row>
    <row r="173" spans="1:129" s="6" customFormat="1" x14ac:dyDescent="0.25">
      <c r="G173" s="56" t="s">
        <v>179</v>
      </c>
      <c r="H173" s="29"/>
      <c r="I173" s="29">
        <f t="shared" ref="I173:BF173" si="67">1000*((1+I171/1000)/(1+I170/1000)^2-1)</f>
        <v>-21.82728702181269</v>
      </c>
      <c r="J173" s="29">
        <f t="shared" si="67"/>
        <v>-16.740442641818731</v>
      </c>
      <c r="K173" s="29">
        <f t="shared" si="67"/>
        <v>-22.227023177287975</v>
      </c>
      <c r="L173" s="29">
        <f t="shared" si="67"/>
        <v>-22.359996177458761</v>
      </c>
      <c r="M173" s="29">
        <f t="shared" si="67"/>
        <v>-22.458845040456254</v>
      </c>
      <c r="N173" s="29">
        <f t="shared" si="67"/>
        <v>-22.529785991849849</v>
      </c>
      <c r="O173" s="29">
        <f t="shared" si="67"/>
        <v>-22.577888790604518</v>
      </c>
      <c r="P173" s="29">
        <f t="shared" si="67"/>
        <v>-22.607210005176071</v>
      </c>
      <c r="Q173" s="29">
        <f t="shared" si="67"/>
        <v>-22.620917457056077</v>
      </c>
      <c r="R173" s="29">
        <f t="shared" si="67"/>
        <v>-22.621403724856883</v>
      </c>
      <c r="S173" s="29">
        <f t="shared" si="67"/>
        <v>-22.610388240486557</v>
      </c>
      <c r="T173" s="29">
        <f t="shared" si="67"/>
        <v>-23.0217556132285</v>
      </c>
      <c r="U173" s="29">
        <f t="shared" si="67"/>
        <v>-23.044847174200854</v>
      </c>
      <c r="V173" s="29">
        <f t="shared" si="67"/>
        <v>-23.031283497169987</v>
      </c>
      <c r="W173" s="29">
        <f t="shared" si="67"/>
        <v>-22.988239791482236</v>
      </c>
      <c r="X173" s="29">
        <f t="shared" si="67"/>
        <v>-22.921444194505479</v>
      </c>
      <c r="Y173" s="29">
        <f t="shared" si="67"/>
        <v>-22.835458710466661</v>
      </c>
      <c r="Z173" s="29">
        <f t="shared" si="67"/>
        <v>-22.733827699477182</v>
      </c>
      <c r="AA173" s="29">
        <f t="shared" si="67"/>
        <v>-22.619133130995618</v>
      </c>
      <c r="AB173" s="29">
        <f t="shared" si="67"/>
        <v>-22.492988279208205</v>
      </c>
      <c r="AC173" s="29">
        <f t="shared" si="67"/>
        <v>-22.35599556526391</v>
      </c>
      <c r="AD173" s="29">
        <f t="shared" si="67"/>
        <v>-22.207688238446654</v>
      </c>
      <c r="AE173" s="29">
        <f t="shared" si="67"/>
        <v>-22.046468498708172</v>
      </c>
      <c r="AF173" s="29">
        <f t="shared" si="67"/>
        <v>-21.869545834150571</v>
      </c>
      <c r="AG173" s="29">
        <f t="shared" si="67"/>
        <v>-21.672868320388837</v>
      </c>
      <c r="AH173" s="29">
        <f t="shared" si="67"/>
        <v>-21.451025974663196</v>
      </c>
      <c r="AI173" s="29">
        <f t="shared" si="67"/>
        <v>-21.197088380917386</v>
      </c>
      <c r="AJ173" s="29">
        <f t="shared" si="67"/>
        <v>-20.902317727948262</v>
      </c>
      <c r="AK173" s="29">
        <f t="shared" si="67"/>
        <v>-20.55567154398652</v>
      </c>
      <c r="AL173" s="29">
        <f t="shared" si="67"/>
        <v>-20.142974316989083</v>
      </c>
      <c r="AM173" s="29">
        <f t="shared" si="67"/>
        <v>-19.645590265461866</v>
      </c>
      <c r="AN173" s="29">
        <f t="shared" si="67"/>
        <v>-19.038365689993842</v>
      </c>
      <c r="AO173" s="29">
        <f t="shared" si="67"/>
        <v>-18.286521567196125</v>
      </c>
      <c r="AP173" s="29">
        <f t="shared" si="67"/>
        <v>-17.34105568725375</v>
      </c>
      <c r="AQ173" s="29">
        <f t="shared" si="67"/>
        <v>-16.132045263265727</v>
      </c>
      <c r="AR173" s="29">
        <f t="shared" si="67"/>
        <v>-14.559006420680198</v>
      </c>
      <c r="AS173" s="29">
        <f t="shared" si="67"/>
        <v>-12.477137947495276</v>
      </c>
      <c r="AT173" s="29">
        <f t="shared" si="67"/>
        <v>-15.854990428611604</v>
      </c>
      <c r="AU173" s="29">
        <f t="shared" si="67"/>
        <v>-15.638140896263142</v>
      </c>
      <c r="AV173" s="29">
        <f t="shared" si="67"/>
        <v>-15.482940884779971</v>
      </c>
      <c r="AW173" s="29">
        <f t="shared" si="67"/>
        <v>-16.566069513886173</v>
      </c>
      <c r="AX173" s="29">
        <f t="shared" si="67"/>
        <v>-14.104769567486187</v>
      </c>
      <c r="AY173" s="29">
        <f t="shared" si="67"/>
        <v>-14.089491881584593</v>
      </c>
      <c r="AZ173" s="29">
        <f t="shared" si="67"/>
        <v>-14.175033639109325</v>
      </c>
      <c r="BA173" s="29">
        <f t="shared" si="67"/>
        <v>-14.368177287713779</v>
      </c>
      <c r="BB173" s="29">
        <f t="shared" si="67"/>
        <v>-14.674618890699209</v>
      </c>
      <c r="BC173" s="29">
        <f t="shared" si="67"/>
        <v>-15.098947653310546</v>
      </c>
      <c r="BD173" s="29">
        <f t="shared" si="67"/>
        <v>-15.644819897313699</v>
      </c>
      <c r="BE173" s="29">
        <f t="shared" si="67"/>
        <v>-16.315237924237501</v>
      </c>
      <c r="BF173" s="29">
        <f t="shared" si="67"/>
        <v>-40.130649912242468</v>
      </c>
      <c r="BZ173" s="6" t="s">
        <v>179</v>
      </c>
      <c r="CB173" s="6">
        <v>-22.326907847950327</v>
      </c>
      <c r="CC173" s="6">
        <v>-23.611410530212986</v>
      </c>
      <c r="CD173" s="6">
        <v>-24.136688678108477</v>
      </c>
      <c r="CE173" s="6">
        <v>-24.064598336121623</v>
      </c>
      <c r="CF173" s="6">
        <v>-23.555606390527785</v>
      </c>
      <c r="CG173" s="6">
        <v>-22.753803213795941</v>
      </c>
      <c r="CH173" s="6">
        <v>-21.780169166287333</v>
      </c>
      <c r="CI173" s="6">
        <v>-20.731147801730465</v>
      </c>
      <c r="CJ173" s="6">
        <v>-19.680270750514929</v>
      </c>
      <c r="CK173" s="6">
        <v>-18.681265361852773</v>
      </c>
      <c r="CL173" s="6">
        <v>-17.771641159122776</v>
      </c>
      <c r="CM173" s="6">
        <v>-15.159163100783246</v>
      </c>
      <c r="CN173" s="6">
        <v>-14.117925265319853</v>
      </c>
      <c r="CO173" s="6">
        <v>-13.238990977974874</v>
      </c>
      <c r="CP173" s="6">
        <v>-12.557121540161308</v>
      </c>
      <c r="CQ173" s="6">
        <v>-12.098994120355865</v>
      </c>
      <c r="CR173" s="6">
        <v>-11.881566471799498</v>
      </c>
      <c r="CS173" s="6">
        <v>-11.910666607675701</v>
      </c>
      <c r="CT173" s="6">
        <v>-12.180268914320113</v>
      </c>
      <c r="CU173" s="6">
        <v>-12.672731376205061</v>
      </c>
      <c r="CV173" s="6">
        <v>-13.360032212514362</v>
      </c>
      <c r="CW173" s="6">
        <v>-14.20582565256645</v>
      </c>
      <c r="CX173" s="6">
        <v>-15.167992219056735</v>
      </c>
      <c r="CY173" s="6">
        <v>-16.201311521499729</v>
      </c>
      <c r="CZ173" s="6">
        <v>-17.259922015191108</v>
      </c>
      <c r="DA173" s="6">
        <v>-18.299317343726031</v>
      </c>
      <c r="DB173" s="6">
        <v>-19.277724162298671</v>
      </c>
      <c r="DC173" s="6">
        <v>-20.156782453884858</v>
      </c>
      <c r="DD173" s="6">
        <v>-20.901490132708254</v>
      </c>
      <c r="DE173" s="6">
        <v>-21.479373188052598</v>
      </c>
      <c r="DF173" s="6">
        <v>-21.85879935358448</v>
      </c>
      <c r="DG173" s="6">
        <v>-22.006265331293573</v>
      </c>
      <c r="DH173" s="6">
        <v>-21.882349106745025</v>
      </c>
      <c r="DI173" s="6">
        <v>-21.435818963953857</v>
      </c>
      <c r="DJ173" s="6">
        <v>-20.595114938880887</v>
      </c>
      <c r="DK173" s="6">
        <v>-19.256054306150851</v>
      </c>
      <c r="DL173" s="6">
        <v>-17.264164396388892</v>
      </c>
      <c r="DM173" s="6">
        <v>-19.678834029199678</v>
      </c>
      <c r="DN173" s="6">
        <v>-18.95550099049359</v>
      </c>
      <c r="DO173" s="6">
        <v>-18.181186657988736</v>
      </c>
      <c r="DP173" s="6">
        <v>-18.524122655124931</v>
      </c>
      <c r="DQ173" s="6">
        <v>-15.443058165526601</v>
      </c>
      <c r="DR173" s="6">
        <v>-14.759498577432527</v>
      </c>
      <c r="DS173" s="6">
        <v>-14.334321889085677</v>
      </c>
      <c r="DT173" s="6">
        <v>-14.274393460436574</v>
      </c>
      <c r="DU173" s="6">
        <v>-14.685981726000774</v>
      </c>
      <c r="DV173" s="6">
        <v>-15.664259755663878</v>
      </c>
      <c r="DW173" s="6">
        <v>-17.283126124904236</v>
      </c>
      <c r="DX173" s="6">
        <v>-19.589901790219464</v>
      </c>
      <c r="DY173" s="6">
        <v>-41.964454004925322</v>
      </c>
    </row>
    <row r="174" spans="1:129" s="6" customFormat="1" x14ac:dyDescent="0.25"/>
    <row r="175" spans="1:129" s="6" customFormat="1" x14ac:dyDescent="0.25"/>
    <row r="176" spans="1:129" s="6" customFormat="1" x14ac:dyDescent="0.25">
      <c r="J176" s="6">
        <f t="shared" ref="J176:BF181" si="68">1000*((1+J161/1000)/(1+J168/1000)-1)</f>
        <v>2.7415524350313802</v>
      </c>
      <c r="K176" s="6">
        <f t="shared" si="68"/>
        <v>5.9025223663304871</v>
      </c>
      <c r="L176" s="6">
        <f t="shared" si="68"/>
        <v>5.8558628900673426</v>
      </c>
      <c r="M176" s="6">
        <f t="shared" si="68"/>
        <v>5.8067222133117991</v>
      </c>
      <c r="N176" s="6">
        <f t="shared" si="68"/>
        <v>5.7577875418359792</v>
      </c>
      <c r="O176" s="6">
        <f t="shared" si="68"/>
        <v>5.7110354253244733</v>
      </c>
      <c r="P176" s="6">
        <f t="shared" si="68"/>
        <v>5.6678628967952172</v>
      </c>
      <c r="Q176" s="6">
        <f t="shared" si="68"/>
        <v>5.6292002463211865</v>
      </c>
      <c r="R176" s="6">
        <f t="shared" si="68"/>
        <v>5.5956063359441366</v>
      </c>
      <c r="S176" s="6">
        <f t="shared" si="68"/>
        <v>5.5673479904949641</v>
      </c>
      <c r="T176" s="6">
        <f t="shared" si="68"/>
        <v>5.6833346066915702</v>
      </c>
      <c r="U176" s="6">
        <f t="shared" si="68"/>
        <v>5.5811816250892488</v>
      </c>
      <c r="V176" s="6">
        <f t="shared" si="68"/>
        <v>5.501476129052163</v>
      </c>
      <c r="W176" s="6">
        <f t="shared" si="68"/>
        <v>5.4000316533606707</v>
      </c>
      <c r="X176" s="6">
        <f t="shared" si="68"/>
        <v>5.3377951129123247</v>
      </c>
      <c r="Y176" s="6">
        <f t="shared" si="68"/>
        <v>5.3372265466353763</v>
      </c>
      <c r="Z176" s="6">
        <f t="shared" si="68"/>
        <v>5.390107744631667</v>
      </c>
      <c r="AA176" s="6">
        <f t="shared" si="68"/>
        <v>5.5870570777085682</v>
      </c>
      <c r="AB176" s="6">
        <f t="shared" si="68"/>
        <v>5.3645544883518248</v>
      </c>
      <c r="AC176" s="6">
        <f t="shared" si="68"/>
        <v>5.6207380839685683</v>
      </c>
      <c r="AD176" s="6">
        <f t="shared" si="68"/>
        <v>5.9012894865022592</v>
      </c>
      <c r="AE176" s="6">
        <f t="shared" si="68"/>
        <v>5.4146698685186845</v>
      </c>
      <c r="AF176" s="6">
        <f t="shared" si="68"/>
        <v>5.4390465817517608</v>
      </c>
      <c r="AG176" s="6">
        <f t="shared" si="68"/>
        <v>5.7028965390870656</v>
      </c>
      <c r="AH176" s="6">
        <f t="shared" si="68"/>
        <v>5.6031328898593635</v>
      </c>
      <c r="AI176" s="6">
        <f t="shared" si="68"/>
        <v>5.9351074631401879</v>
      </c>
      <c r="AJ176" s="6">
        <f t="shared" si="68"/>
        <v>5.891140037335818</v>
      </c>
      <c r="AK176" s="6">
        <f t="shared" si="68"/>
        <v>5.717071896515824</v>
      </c>
      <c r="AL176" s="6">
        <f t="shared" si="68"/>
        <v>6.0342158897706</v>
      </c>
      <c r="AM176" s="6">
        <f t="shared" si="68"/>
        <v>5.9055985711742309</v>
      </c>
      <c r="AN176" s="6">
        <f t="shared" si="68"/>
        <v>5.9956604245638978</v>
      </c>
      <c r="AO176" s="6">
        <f t="shared" si="68"/>
        <v>6.0921305894692246</v>
      </c>
      <c r="AP176" s="6">
        <f t="shared" si="68"/>
        <v>5.8876388818338565</v>
      </c>
      <c r="AQ176" s="6">
        <f t="shared" si="68"/>
        <v>5.7936502279805069</v>
      </c>
      <c r="AR176" s="6">
        <f t="shared" si="68"/>
        <v>5.9798115343117075</v>
      </c>
      <c r="AS176" s="6">
        <f t="shared" si="68"/>
        <v>6.0871779610085497</v>
      </c>
      <c r="AT176" s="6">
        <f t="shared" si="68"/>
        <v>5.9986534466147656</v>
      </c>
      <c r="AU176" s="6">
        <f t="shared" si="68"/>
        <v>5.8751675858454977</v>
      </c>
      <c r="AV176" s="6">
        <f t="shared" si="68"/>
        <v>6.235664056838619</v>
      </c>
      <c r="AW176" s="6">
        <f t="shared" si="68"/>
        <v>6.4753057690616345</v>
      </c>
      <c r="AX176" s="6">
        <f t="shared" si="68"/>
        <v>6.3168216696927182</v>
      </c>
      <c r="AY176" s="6">
        <f t="shared" si="68"/>
        <v>6.0378719267013548</v>
      </c>
      <c r="AZ176" s="6">
        <f t="shared" si="68"/>
        <v>5.7601321536333572</v>
      </c>
      <c r="BA176" s="6">
        <f t="shared" si="68"/>
        <v>5.7630109645374628</v>
      </c>
      <c r="BB176" s="6">
        <f t="shared" si="68"/>
        <v>5.6879554185937931</v>
      </c>
      <c r="BC176" s="6">
        <f t="shared" si="68"/>
        <v>5.5636311340672151</v>
      </c>
      <c r="BD176" s="6">
        <f t="shared" si="68"/>
        <v>5.7112968961123833</v>
      </c>
      <c r="BE176" s="6">
        <f t="shared" si="68"/>
        <v>5.6876831135106443</v>
      </c>
      <c r="BF176" s="6">
        <f t="shared" si="68"/>
        <v>5.6653524124092858</v>
      </c>
      <c r="CC176" s="6">
        <v>5.8960388875417546</v>
      </c>
      <c r="CD176" s="6">
        <v>5.9131997003438741</v>
      </c>
      <c r="CE176" s="6">
        <v>5.8355534305731815</v>
      </c>
      <c r="CF176" s="6">
        <v>5.6990028494441347</v>
      </c>
      <c r="CG176" s="6">
        <v>5.5312209449331906</v>
      </c>
      <c r="CH176" s="6">
        <v>5.3531224377538766</v>
      </c>
      <c r="CI176" s="6">
        <v>5.1801342095070257</v>
      </c>
      <c r="CJ176" s="6">
        <v>5.023271168337784</v>
      </c>
      <c r="CK176" s="6">
        <v>4.8900327979017888</v>
      </c>
      <c r="CL176" s="6">
        <v>4.7851401505307756</v>
      </c>
      <c r="CM176" s="6">
        <v>5.6833346066915702</v>
      </c>
      <c r="CN176" s="6">
        <v>5.5811816250890267</v>
      </c>
      <c r="CO176" s="6">
        <v>5.5014761290514969</v>
      </c>
      <c r="CP176" s="6">
        <v>5.4000316533604487</v>
      </c>
      <c r="CQ176" s="6">
        <v>5.3377951129121026</v>
      </c>
      <c r="CR176" s="6">
        <v>5.3372265466355984</v>
      </c>
      <c r="CS176" s="6">
        <v>5.3901077446312229</v>
      </c>
      <c r="CT176" s="6">
        <v>5.5870570777079021</v>
      </c>
      <c r="CU176" s="6">
        <v>5.3645544883520468</v>
      </c>
      <c r="CV176" s="6">
        <v>5.6207380839692345</v>
      </c>
      <c r="CW176" s="6">
        <v>5.9012894865018151</v>
      </c>
      <c r="CX176" s="6">
        <v>5.4146698685197947</v>
      </c>
      <c r="CY176" s="6">
        <v>5.4390465817519829</v>
      </c>
      <c r="CZ176" s="6">
        <v>5.7028965390850672</v>
      </c>
      <c r="DA176" s="6">
        <v>5.6031328898595856</v>
      </c>
      <c r="DB176" s="6">
        <v>5.9351074631397438</v>
      </c>
      <c r="DC176" s="6">
        <v>5.891140037335818</v>
      </c>
      <c r="DD176" s="6">
        <v>5.7170718965160461</v>
      </c>
      <c r="DE176" s="6">
        <v>6.0342158897701559</v>
      </c>
      <c r="DF176" s="6">
        <v>5.9055985711753411</v>
      </c>
      <c r="DG176" s="6">
        <v>5.9956604245625655</v>
      </c>
      <c r="DH176" s="6">
        <v>6.0921305894692246</v>
      </c>
      <c r="DI176" s="6">
        <v>5.8876388818318581</v>
      </c>
      <c r="DJ176" s="6">
        <v>5.7936502279802848</v>
      </c>
      <c r="DK176" s="6">
        <v>5.9798115343137059</v>
      </c>
      <c r="DL176" s="6">
        <v>6.0871779610085497</v>
      </c>
      <c r="DM176" s="6">
        <v>5.9986534466138774</v>
      </c>
      <c r="DN176" s="6">
        <v>5.8751675858454977</v>
      </c>
      <c r="DO176" s="6">
        <v>6.2356640568388411</v>
      </c>
      <c r="DP176" s="6">
        <v>6.4753084576609776</v>
      </c>
      <c r="DQ176" s="6">
        <v>6.3168213959845509</v>
      </c>
      <c r="DR176" s="6">
        <v>6.0378697624661193</v>
      </c>
      <c r="DS176" s="6">
        <v>5.7601321302442887</v>
      </c>
      <c r="DT176" s="6">
        <v>5.7630109435680144</v>
      </c>
      <c r="DU176" s="6">
        <v>5.6879553998050447</v>
      </c>
      <c r="DV176" s="6">
        <v>5.5636311172417852</v>
      </c>
      <c r="DW176" s="6">
        <v>5.711296881047323</v>
      </c>
      <c r="DX176" s="6">
        <v>5.6876831000296502</v>
      </c>
      <c r="DY176" s="6">
        <v>5.6653524003544842</v>
      </c>
    </row>
    <row r="177" spans="1:129" s="6" customFormat="1" x14ac:dyDescent="0.25">
      <c r="J177" s="6">
        <f t="shared" si="68"/>
        <v>265.05702524057773</v>
      </c>
      <c r="K177" s="6">
        <f t="shared" si="68"/>
        <v>290.27191097899288</v>
      </c>
      <c r="L177" s="6">
        <f t="shared" si="68"/>
        <v>289.7956984101524</v>
      </c>
      <c r="M177" s="6">
        <f t="shared" si="68"/>
        <v>289.13634605804629</v>
      </c>
      <c r="N177" s="6">
        <f t="shared" si="68"/>
        <v>288.38818087512965</v>
      </c>
      <c r="O177" s="6">
        <f t="shared" si="68"/>
        <v>287.62495758922091</v>
      </c>
      <c r="P177" s="6">
        <f t="shared" si="68"/>
        <v>286.90285706834737</v>
      </c>
      <c r="Q177" s="6">
        <f t="shared" si="68"/>
        <v>286.26325638409725</v>
      </c>
      <c r="R177" s="6">
        <f t="shared" si="68"/>
        <v>285.73521432225266</v>
      </c>
      <c r="S177" s="6">
        <f t="shared" si="68"/>
        <v>285.33765184633575</v>
      </c>
      <c r="T177" s="6">
        <f t="shared" si="68"/>
        <v>280.91455169229221</v>
      </c>
      <c r="U177" s="6">
        <f t="shared" si="68"/>
        <v>280.51585276671307</v>
      </c>
      <c r="V177" s="6">
        <f t="shared" si="68"/>
        <v>280.5795483302702</v>
      </c>
      <c r="W177" s="6">
        <f t="shared" si="68"/>
        <v>280.94628939178222</v>
      </c>
      <c r="X177" s="6">
        <f t="shared" si="68"/>
        <v>281.60152374185964</v>
      </c>
      <c r="Y177" s="6">
        <f t="shared" si="68"/>
        <v>282.49782926688249</v>
      </c>
      <c r="Z177" s="6">
        <f t="shared" si="68"/>
        <v>283.56281603077372</v>
      </c>
      <c r="AA177" s="6">
        <f t="shared" si="68"/>
        <v>284.86016460690087</v>
      </c>
      <c r="AB177" s="6">
        <f t="shared" si="68"/>
        <v>285.64840356719515</v>
      </c>
      <c r="AC177" s="6">
        <f t="shared" si="68"/>
        <v>287.01486892631146</v>
      </c>
      <c r="AD177" s="6">
        <f t="shared" si="68"/>
        <v>288.38953331591944</v>
      </c>
      <c r="AE177" s="6">
        <f t="shared" si="68"/>
        <v>288.77741550967875</v>
      </c>
      <c r="AF177" s="6">
        <f t="shared" si="68"/>
        <v>289.77088538416587</v>
      </c>
      <c r="AG177" s="6">
        <f t="shared" si="68"/>
        <v>291.06720327912507</v>
      </c>
      <c r="AH177" s="6">
        <f t="shared" si="68"/>
        <v>291.95043919893538</v>
      </c>
      <c r="AI177" s="6">
        <f t="shared" si="68"/>
        <v>293.45501421255739</v>
      </c>
      <c r="AJ177" s="6">
        <f t="shared" si="68"/>
        <v>294.6371203613831</v>
      </c>
      <c r="AK177" s="6">
        <f t="shared" si="68"/>
        <v>295.86429755932329</v>
      </c>
      <c r="AL177" s="6">
        <f t="shared" si="68"/>
        <v>297.99343672872379</v>
      </c>
      <c r="AM177" s="6">
        <f t="shared" si="68"/>
        <v>299.95573228727233</v>
      </c>
      <c r="AN177" s="6">
        <f t="shared" si="68"/>
        <v>302.67515853573411</v>
      </c>
      <c r="AO177" s="6">
        <f t="shared" si="68"/>
        <v>306.00799888244291</v>
      </c>
      <c r="AP177" s="6">
        <f t="shared" si="68"/>
        <v>309.70209049647156</v>
      </c>
      <c r="AQ177" s="6">
        <f t="shared" si="68"/>
        <v>314.40725690771563</v>
      </c>
      <c r="AR177" s="6">
        <f t="shared" si="68"/>
        <v>320.49582683816146</v>
      </c>
      <c r="AS177" s="6">
        <f t="shared" si="68"/>
        <v>327.71480368148053</v>
      </c>
      <c r="AT177" s="6">
        <f t="shared" si="68"/>
        <v>305.12469780673058</v>
      </c>
      <c r="AU177" s="6">
        <f t="shared" si="68"/>
        <v>303.96494999834124</v>
      </c>
      <c r="AV177" s="6">
        <f t="shared" si="68"/>
        <v>303.25030715002367</v>
      </c>
      <c r="AW177" s="6">
        <f t="shared" si="68"/>
        <v>294.52146159171667</v>
      </c>
      <c r="AX177" s="6">
        <f t="shared" si="68"/>
        <v>308.87781841708193</v>
      </c>
      <c r="AY177" s="6">
        <f t="shared" si="68"/>
        <v>307.02472613095313</v>
      </c>
      <c r="AZ177" s="6">
        <f t="shared" si="68"/>
        <v>305.10402923045342</v>
      </c>
      <c r="BA177" s="6">
        <f t="shared" si="68"/>
        <v>303.48183801283682</v>
      </c>
      <c r="BB177" s="6">
        <f t="shared" si="68"/>
        <v>301.75588026625786</v>
      </c>
      <c r="BC177" s="6">
        <f t="shared" si="68"/>
        <v>299.98466062373973</v>
      </c>
      <c r="BD177" s="6">
        <f t="shared" si="68"/>
        <v>298.58679048958356</v>
      </c>
      <c r="BE177" s="6">
        <f t="shared" si="68"/>
        <v>297.05336368545107</v>
      </c>
      <c r="BF177" s="6">
        <f t="shared" si="68"/>
        <v>297.46645329686828</v>
      </c>
      <c r="CC177" s="6">
        <v>296.14323525493489</v>
      </c>
      <c r="CD177" s="6">
        <v>296.66275643257325</v>
      </c>
      <c r="CE177" s="6">
        <v>294.97929426134493</v>
      </c>
      <c r="CF177" s="6">
        <v>291.88593994670663</v>
      </c>
      <c r="CG177" s="6">
        <v>288.01396477749307</v>
      </c>
      <c r="CH177" s="6">
        <v>283.85150127749779</v>
      </c>
      <c r="CI177" s="6">
        <v>279.76477856768599</v>
      </c>
      <c r="CJ177" s="6">
        <v>276.01915878903503</v>
      </c>
      <c r="CK177" s="6">
        <v>272.79840831751079</v>
      </c>
      <c r="CL177" s="6">
        <v>270.22146509105147</v>
      </c>
      <c r="CM177" s="6">
        <v>280.34898739222444</v>
      </c>
      <c r="CN177" s="6">
        <v>279.92698819300398</v>
      </c>
      <c r="CO177" s="6">
        <v>279.98345778237365</v>
      </c>
      <c r="CP177" s="6">
        <v>280.36248150768017</v>
      </c>
      <c r="CQ177" s="6">
        <v>281.04497881849346</v>
      </c>
      <c r="CR177" s="6">
        <v>281.98049348983176</v>
      </c>
      <c r="CS177" s="6">
        <v>283.0955836373501</v>
      </c>
      <c r="CT177" s="6">
        <v>284.44542882716581</v>
      </c>
      <c r="CU177" s="6">
        <v>285.32758309947661</v>
      </c>
      <c r="CV177" s="6">
        <v>286.7625028405223</v>
      </c>
      <c r="CW177" s="6">
        <v>288.21155262810703</v>
      </c>
      <c r="CX177" s="6">
        <v>288.71864773432179</v>
      </c>
      <c r="CY177" s="6">
        <v>289.80047344858019</v>
      </c>
      <c r="CZ177" s="6">
        <v>291.17244956654309</v>
      </c>
      <c r="DA177" s="6">
        <v>292.13865488347676</v>
      </c>
      <c r="DB177" s="6">
        <v>293.70773410627771</v>
      </c>
      <c r="DC177" s="6">
        <v>294.95401919165442</v>
      </c>
      <c r="DD177" s="6">
        <v>296.23476917699753</v>
      </c>
      <c r="DE177" s="6">
        <v>298.40439109335159</v>
      </c>
      <c r="DF177" s="6">
        <v>300.39666361455141</v>
      </c>
      <c r="DG177" s="6">
        <v>303.13589331140145</v>
      </c>
      <c r="DH177" s="6">
        <v>306.47849785728079</v>
      </c>
      <c r="DI177" s="6">
        <v>310.16686459312882</v>
      </c>
      <c r="DJ177" s="6">
        <v>314.85717930514954</v>
      </c>
      <c r="DK177" s="6">
        <v>320.92721001550029</v>
      </c>
      <c r="DL177" s="6">
        <v>328.11651801676243</v>
      </c>
      <c r="DM177" s="6">
        <v>305.44030274322421</v>
      </c>
      <c r="DN177" s="6">
        <v>304.21953394528578</v>
      </c>
      <c r="DO177" s="6">
        <v>303.44632015680651</v>
      </c>
      <c r="DP177" s="6">
        <v>294.65059797606227</v>
      </c>
      <c r="DQ177" s="6">
        <v>308.94965033055468</v>
      </c>
      <c r="DR177" s="6">
        <v>307.0422141548346</v>
      </c>
      <c r="DS177" s="6">
        <v>305.08460809494875</v>
      </c>
      <c r="DT177" s="6">
        <v>303.44538192437233</v>
      </c>
      <c r="DU177" s="6">
        <v>301.72998864645751</v>
      </c>
      <c r="DV177" s="6">
        <v>300.000471168969</v>
      </c>
      <c r="DW177" s="6">
        <v>298.67694158304215</v>
      </c>
      <c r="DX177" s="6">
        <v>297.25198103997542</v>
      </c>
      <c r="DY177" s="6">
        <v>297.51992903028236</v>
      </c>
    </row>
    <row r="178" spans="1:129" s="6" customFormat="1" x14ac:dyDescent="0.25">
      <c r="J178" s="6">
        <f t="shared" si="68"/>
        <v>262.32992516667531</v>
      </c>
      <c r="K178" s="6">
        <f t="shared" si="68"/>
        <v>283.03302802847276</v>
      </c>
      <c r="L178" s="6">
        <f t="shared" si="68"/>
        <v>282.58503202673847</v>
      </c>
      <c r="M178" s="6">
        <f t="shared" si="68"/>
        <v>281.96608344639242</v>
      </c>
      <c r="N178" s="6">
        <f t="shared" si="68"/>
        <v>281.26547656625343</v>
      </c>
      <c r="O178" s="6">
        <f t="shared" si="68"/>
        <v>280.55302647875482</v>
      </c>
      <c r="P178" s="6">
        <f t="shared" si="68"/>
        <v>279.88190032158445</v>
      </c>
      <c r="Q178" s="6">
        <f t="shared" si="68"/>
        <v>279.29123572345094</v>
      </c>
      <c r="R178" s="6">
        <f t="shared" si="68"/>
        <v>278.80849241268925</v>
      </c>
      <c r="S178" s="6">
        <f t="shared" si="68"/>
        <v>278.45151682890634</v>
      </c>
      <c r="T178" s="6">
        <f t="shared" si="68"/>
        <v>273.90705306983818</v>
      </c>
      <c r="U178" s="6">
        <f t="shared" si="68"/>
        <v>273.64218701005603</v>
      </c>
      <c r="V178" s="6">
        <f t="shared" si="68"/>
        <v>273.81362540312028</v>
      </c>
      <c r="W178" s="6">
        <f t="shared" si="68"/>
        <v>274.31662872282783</v>
      </c>
      <c r="X178" s="6">
        <f t="shared" si="68"/>
        <v>275.06098438466319</v>
      </c>
      <c r="Y178" s="6">
        <f t="shared" si="68"/>
        <v>275.97003398610707</v>
      </c>
      <c r="Z178" s="6">
        <f t="shared" si="68"/>
        <v>276.98006222379104</v>
      </c>
      <c r="AA178" s="6">
        <f t="shared" si="68"/>
        <v>278.03994399278474</v>
      </c>
      <c r="AB178" s="6">
        <f t="shared" si="68"/>
        <v>279.11096490804033</v>
      </c>
      <c r="AC178" s="6">
        <f t="shared" si="68"/>
        <v>280.16674562721124</v>
      </c>
      <c r="AD178" s="6">
        <f t="shared" si="68"/>
        <v>281.19321362225236</v>
      </c>
      <c r="AE178" s="6">
        <f t="shared" si="68"/>
        <v>282.18857862139532</v>
      </c>
      <c r="AF178" s="6">
        <f t="shared" si="68"/>
        <v>283.16328056861886</v>
      </c>
      <c r="AG178" s="6">
        <f t="shared" si="68"/>
        <v>284.1398920273104</v>
      </c>
      <c r="AH178" s="6">
        <f t="shared" si="68"/>
        <v>285.15297062532443</v>
      </c>
      <c r="AI178" s="6">
        <f t="shared" si="68"/>
        <v>286.24887135557555</v>
      </c>
      <c r="AJ178" s="6">
        <f t="shared" si="68"/>
        <v>287.4855431763923</v>
      </c>
      <c r="AK178" s="6">
        <f t="shared" si="68"/>
        <v>288.93234928194533</v>
      </c>
      <c r="AL178" s="6">
        <f t="shared" si="68"/>
        <v>290.66996565090972</v>
      </c>
      <c r="AM178" s="6">
        <f t="shared" si="68"/>
        <v>292.79042830416734</v>
      </c>
      <c r="AN178" s="6">
        <f t="shared" si="68"/>
        <v>295.39741678244178</v>
      </c>
      <c r="AO178" s="6">
        <f t="shared" si="68"/>
        <v>298.60688092590635</v>
      </c>
      <c r="AP178" s="6">
        <f t="shared" si="68"/>
        <v>302.54814210921887</v>
      </c>
      <c r="AQ178" s="6">
        <f t="shared" si="68"/>
        <v>307.36563174795828</v>
      </c>
      <c r="AR178" s="6">
        <f t="shared" si="68"/>
        <v>313.22147379483312</v>
      </c>
      <c r="AS178" s="6">
        <f t="shared" si="68"/>
        <v>320.29918106958655</v>
      </c>
      <c r="AT178" s="6">
        <f t="shared" si="68"/>
        <v>297.84999903415809</v>
      </c>
      <c r="AU178" s="6">
        <f t="shared" si="68"/>
        <v>296.84688976198248</v>
      </c>
      <c r="AV178" s="6">
        <f t="shared" si="68"/>
        <v>295.69644161805786</v>
      </c>
      <c r="AW178" s="6">
        <f t="shared" si="68"/>
        <v>286.67276902507075</v>
      </c>
      <c r="AX178" s="6">
        <f t="shared" si="68"/>
        <v>301.19961750241697</v>
      </c>
      <c r="AY178" s="6">
        <f t="shared" si="68"/>
        <v>299.66717425557323</v>
      </c>
      <c r="AZ178" s="6">
        <f t="shared" si="68"/>
        <v>298.06870657358917</v>
      </c>
      <c r="BA178" s="6">
        <f t="shared" si="68"/>
        <v>296.42922256121619</v>
      </c>
      <c r="BB178" s="6">
        <f t="shared" si="68"/>
        <v>294.77419700751153</v>
      </c>
      <c r="BC178" s="6">
        <f t="shared" si="68"/>
        <v>293.12953490895291</v>
      </c>
      <c r="BD178" s="6">
        <f t="shared" si="68"/>
        <v>291.5211504570496</v>
      </c>
      <c r="BE178" s="6">
        <f t="shared" si="68"/>
        <v>289.97476635170517</v>
      </c>
      <c r="BF178" s="6">
        <f t="shared" si="68"/>
        <v>288.51574302720252</v>
      </c>
      <c r="CC178" s="6">
        <v>288.74758928361001</v>
      </c>
      <c r="CD178" s="6">
        <v>289.18516550370077</v>
      </c>
      <c r="CE178" s="6">
        <v>287.60626989034165</v>
      </c>
      <c r="CF178" s="6">
        <v>284.739131243418</v>
      </c>
      <c r="CG178" s="6">
        <v>281.16267513127036</v>
      </c>
      <c r="CH178" s="6">
        <v>277.32442832892866</v>
      </c>
      <c r="CI178" s="6">
        <v>273.56029355608149</v>
      </c>
      <c r="CJ178" s="6">
        <v>270.11388439000172</v>
      </c>
      <c r="CK178" s="6">
        <v>267.15412393803837</v>
      </c>
      <c r="CL178" s="6">
        <v>264.79051216840264</v>
      </c>
      <c r="CM178" s="6">
        <v>273.90705306983887</v>
      </c>
      <c r="CN178" s="6">
        <v>273.64218701005558</v>
      </c>
      <c r="CO178" s="6">
        <v>273.81362540312296</v>
      </c>
      <c r="CP178" s="6">
        <v>274.31662872282891</v>
      </c>
      <c r="CQ178" s="6">
        <v>275.06098438466256</v>
      </c>
      <c r="CR178" s="6">
        <v>275.9700339861073</v>
      </c>
      <c r="CS178" s="6">
        <v>276.98006222379257</v>
      </c>
      <c r="CT178" s="6">
        <v>278.0399439927852</v>
      </c>
      <c r="CU178" s="6">
        <v>279.11096490804164</v>
      </c>
      <c r="CV178" s="6">
        <v>280.16674562721278</v>
      </c>
      <c r="CW178" s="6">
        <v>281.19321362225259</v>
      </c>
      <c r="CX178" s="6">
        <v>282.18857862139402</v>
      </c>
      <c r="CY178" s="6">
        <v>283.16328056861903</v>
      </c>
      <c r="CZ178" s="6">
        <v>284.13989202731102</v>
      </c>
      <c r="DA178" s="6">
        <v>285.15297062532176</v>
      </c>
      <c r="DB178" s="6">
        <v>286.24887135557884</v>
      </c>
      <c r="DC178" s="6">
        <v>287.48554317639275</v>
      </c>
      <c r="DD178" s="6">
        <v>288.93234928194488</v>
      </c>
      <c r="DE178" s="6">
        <v>290.66996565090932</v>
      </c>
      <c r="DF178" s="6">
        <v>292.79042830416779</v>
      </c>
      <c r="DG178" s="6">
        <v>295.39741678244138</v>
      </c>
      <c r="DH178" s="6">
        <v>298.60688092590726</v>
      </c>
      <c r="DI178" s="6">
        <v>302.54814210921955</v>
      </c>
      <c r="DJ178" s="6">
        <v>307.36563174795896</v>
      </c>
      <c r="DK178" s="6">
        <v>313.22147379483022</v>
      </c>
      <c r="DL178" s="6">
        <v>320.29918106958922</v>
      </c>
      <c r="DM178" s="6">
        <v>297.84999903415832</v>
      </c>
      <c r="DN178" s="6">
        <v>296.84688976198402</v>
      </c>
      <c r="DO178" s="6">
        <v>295.69644161805411</v>
      </c>
      <c r="DP178" s="6">
        <v>286.67276902507166</v>
      </c>
      <c r="DQ178" s="6">
        <v>301.19959574792699</v>
      </c>
      <c r="DR178" s="6">
        <v>299.66717599365091</v>
      </c>
      <c r="DS178" s="6">
        <v>298.06873479085061</v>
      </c>
      <c r="DT178" s="6">
        <v>296.42922187722996</v>
      </c>
      <c r="DU178" s="6">
        <v>294.77419638020706</v>
      </c>
      <c r="DV178" s="6">
        <v>293.12953433390396</v>
      </c>
      <c r="DW178" s="6">
        <v>291.52114993013646</v>
      </c>
      <c r="DX178" s="6">
        <v>289.97476586910011</v>
      </c>
      <c r="DY178" s="6">
        <v>288.51574258534509</v>
      </c>
    </row>
    <row r="179" spans="1:129" s="6" customFormat="1" x14ac:dyDescent="0.25">
      <c r="J179" s="6">
        <f t="shared" si="68"/>
        <v>682.20213848234664</v>
      </c>
      <c r="K179" s="6">
        <f t="shared" si="68"/>
        <v>747.66283880985361</v>
      </c>
      <c r="L179" s="6">
        <f t="shared" si="68"/>
        <v>746.72469498345004</v>
      </c>
      <c r="M179" s="6">
        <f t="shared" si="68"/>
        <v>745.21431419685541</v>
      </c>
      <c r="N179" s="6">
        <f t="shared" si="68"/>
        <v>743.38130219180186</v>
      </c>
      <c r="O179" s="6">
        <f t="shared" si="68"/>
        <v>741.42543778828656</v>
      </c>
      <c r="P179" s="6">
        <f t="shared" si="68"/>
        <v>739.50304076635609</v>
      </c>
      <c r="Q179" s="6">
        <f t="shared" si="68"/>
        <v>737.73309643991888</v>
      </c>
      <c r="R179" s="6">
        <f t="shared" si="68"/>
        <v>736.20291998391258</v>
      </c>
      <c r="S179" s="6">
        <f t="shared" si="68"/>
        <v>734.9732476324333</v>
      </c>
      <c r="T179" s="6">
        <f t="shared" si="68"/>
        <v>722.80498568693451</v>
      </c>
      <c r="U179" s="6">
        <f t="shared" si="68"/>
        <v>721.55207640647018</v>
      </c>
      <c r="V179" s="6">
        <f t="shared" si="68"/>
        <v>721.44866775681146</v>
      </c>
      <c r="W179" s="6">
        <f t="shared" si="68"/>
        <v>722.24476833374342</v>
      </c>
      <c r="X179" s="6">
        <f t="shared" si="68"/>
        <v>723.7200530159289</v>
      </c>
      <c r="Y179" s="6">
        <f t="shared" si="68"/>
        <v>725.6829154853674</v>
      </c>
      <c r="Z179" s="6">
        <f t="shared" si="68"/>
        <v>727.97023915944453</v>
      </c>
      <c r="AA179" s="6">
        <f t="shared" si="68"/>
        <v>730.44767993329754</v>
      </c>
      <c r="AB179" s="6">
        <f t="shared" si="68"/>
        <v>733.01028403000771</v>
      </c>
      <c r="AC179" s="6">
        <f t="shared" si="68"/>
        <v>735.5832894296999</v>
      </c>
      <c r="AD179" s="6">
        <f t="shared" si="68"/>
        <v>738.12298216449585</v>
      </c>
      <c r="AE179" s="6">
        <f t="shared" si="68"/>
        <v>740.61750102583176</v>
      </c>
      <c r="AF179" s="6">
        <f t="shared" si="68"/>
        <v>743.08750709064464</v>
      </c>
      <c r="AG179" s="6">
        <f t="shared" si="68"/>
        <v>745.58665835631155</v>
      </c>
      <c r="AH179" s="6">
        <f t="shared" si="68"/>
        <v>748.20185425174145</v>
      </c>
      <c r="AI179" s="6">
        <f t="shared" si="68"/>
        <v>751.05323845679095</v>
      </c>
      <c r="AJ179" s="6">
        <f t="shared" si="68"/>
        <v>754.29396879694082</v>
      </c>
      <c r="AK179" s="6">
        <f t="shared" si="68"/>
        <v>758.10977621376185</v>
      </c>
      <c r="AL179" s="6">
        <f t="shared" si="68"/>
        <v>762.71833573227536</v>
      </c>
      <c r="AM179" s="6">
        <f t="shared" si="68"/>
        <v>768.36845399246931</v>
      </c>
      <c r="AN179" s="6">
        <f t="shared" si="68"/>
        <v>775.33903105544448</v>
      </c>
      <c r="AO179" s="6">
        <f t="shared" si="68"/>
        <v>783.93766646630741</v>
      </c>
      <c r="AP179" s="6">
        <f t="shared" si="68"/>
        <v>794.49863413745607</v>
      </c>
      <c r="AQ179" s="6">
        <f t="shared" si="68"/>
        <v>807.3797244615954</v>
      </c>
      <c r="AR179" s="6">
        <f t="shared" si="68"/>
        <v>822.95711389539167</v>
      </c>
      <c r="AS179" s="6">
        <f t="shared" si="68"/>
        <v>841.61693114132686</v>
      </c>
      <c r="AT179" s="6">
        <f t="shared" si="68"/>
        <v>786.48316994094978</v>
      </c>
      <c r="AU179" s="6">
        <f t="shared" si="68"/>
        <v>784.10280938094297</v>
      </c>
      <c r="AV179" s="6">
        <f t="shared" si="68"/>
        <v>781.34182039454925</v>
      </c>
      <c r="AW179" s="6">
        <f t="shared" si="68"/>
        <v>758.5230661281297</v>
      </c>
      <c r="AX179" s="6">
        <f t="shared" si="68"/>
        <v>795.14602995822361</v>
      </c>
      <c r="AY179" s="6">
        <f t="shared" si="68"/>
        <v>791.923506587102</v>
      </c>
      <c r="AZ179" s="6">
        <f t="shared" si="68"/>
        <v>788.54887842924359</v>
      </c>
      <c r="BA179" s="6">
        <f t="shared" si="68"/>
        <v>785.09748795531743</v>
      </c>
      <c r="BB179" s="6">
        <f t="shared" si="68"/>
        <v>781.64480145288167</v>
      </c>
      <c r="BC179" s="6">
        <f t="shared" si="68"/>
        <v>778.2664236346975</v>
      </c>
      <c r="BD179" s="6">
        <f t="shared" si="68"/>
        <v>775.03737656013789</v>
      </c>
      <c r="BE179" s="6">
        <f t="shared" si="68"/>
        <v>772.03214642019896</v>
      </c>
      <c r="BF179" s="6">
        <f t="shared" si="68"/>
        <v>809.14649562479428</v>
      </c>
      <c r="CC179" s="6">
        <v>766.85545574225489</v>
      </c>
      <c r="CD179" s="6">
        <v>769.20706958783478</v>
      </c>
      <c r="CE179" s="6">
        <v>764.85058108159615</v>
      </c>
      <c r="CF179" s="6">
        <v>756.05540196542529</v>
      </c>
      <c r="CG179" s="6">
        <v>744.68848294465579</v>
      </c>
      <c r="CH179" s="6">
        <v>732.22181244089461</v>
      </c>
      <c r="CI179" s="6">
        <v>719.77174848699894</v>
      </c>
      <c r="CJ179" s="6">
        <v>708.15233167116264</v>
      </c>
      <c r="CK179" s="6">
        <v>697.93098257433314</v>
      </c>
      <c r="CL179" s="6">
        <v>689.48001941204723</v>
      </c>
      <c r="CM179" s="6">
        <v>709.71142650581999</v>
      </c>
      <c r="CN179" s="6">
        <v>707.59073033058178</v>
      </c>
      <c r="CO179" s="6">
        <v>706.98775541134773</v>
      </c>
      <c r="CP179" s="6">
        <v>707.67159068534772</v>
      </c>
      <c r="CQ179" s="6">
        <v>709.43120368068355</v>
      </c>
      <c r="CR179" s="6">
        <v>712.07183898988308</v>
      </c>
      <c r="CS179" s="6">
        <v>715.4126968520917</v>
      </c>
      <c r="CT179" s="6">
        <v>719.28635367692164</v>
      </c>
      <c r="CU179" s="6">
        <v>723.54012176171966</v>
      </c>
      <c r="CV179" s="6">
        <v>728.03920616044547</v>
      </c>
      <c r="CW179" s="6">
        <v>732.67120542598957</v>
      </c>
      <c r="CX179" s="6">
        <v>737.3513065803719</v>
      </c>
      <c r="CY179" s="6">
        <v>742.0274805963918</v>
      </c>
      <c r="CZ179" s="6">
        <v>746.68507661948104</v>
      </c>
      <c r="DA179" s="6">
        <v>751.35039049741567</v>
      </c>
      <c r="DB179" s="6">
        <v>756.09298742609622</v>
      </c>
      <c r="DC179" s="6">
        <v>761.02674243405181</v>
      </c>
      <c r="DD179" s="6">
        <v>766.30969668873422</v>
      </c>
      <c r="DE179" s="6">
        <v>772.14289765364128</v>
      </c>
      <c r="DF179" s="6">
        <v>778.76838975330861</v>
      </c>
      <c r="DG179" s="6">
        <v>786.46644213214859</v>
      </c>
      <c r="DH179" s="6">
        <v>795.55192851085496</v>
      </c>
      <c r="DI179" s="6">
        <v>806.36948997167974</v>
      </c>
      <c r="DJ179" s="6">
        <v>819.28668698784077</v>
      </c>
      <c r="DK179" s="6">
        <v>834.68375880499821</v>
      </c>
      <c r="DL179" s="6">
        <v>852.93787079007859</v>
      </c>
      <c r="DM179" s="6">
        <v>795.19044091454691</v>
      </c>
      <c r="DN179" s="6">
        <v>791.41699921162069</v>
      </c>
      <c r="DO179" s="6">
        <v>787.15315251843833</v>
      </c>
      <c r="DP179" s="6">
        <v>762.67137932469041</v>
      </c>
      <c r="DQ179" s="6">
        <v>798.05751769701635</v>
      </c>
      <c r="DR179" s="6">
        <v>793.51271573339056</v>
      </c>
      <c r="DS179" s="6">
        <v>789.16862547759342</v>
      </c>
      <c r="DT179" s="6">
        <v>785.24799973678023</v>
      </c>
      <c r="DU179" s="6">
        <v>781.96467014618997</v>
      </c>
      <c r="DV179" s="6">
        <v>779.50684268306475</v>
      </c>
      <c r="DW179" s="6">
        <v>778.02238474103035</v>
      </c>
      <c r="DX179" s="6">
        <v>777.61336083784101</v>
      </c>
      <c r="DY179" s="6">
        <v>812.07789927898989</v>
      </c>
    </row>
    <row r="180" spans="1:129" s="6" customFormat="1" x14ac:dyDescent="0.25">
      <c r="J180" s="6">
        <f t="shared" si="68"/>
        <v>-0.57959315415045953</v>
      </c>
      <c r="K180" s="6">
        <f t="shared" si="68"/>
        <v>-0.25898543237445892</v>
      </c>
      <c r="L180" s="6">
        <f t="shared" si="68"/>
        <v>-0.2325220640648773</v>
      </c>
      <c r="M180" s="6">
        <f t="shared" si="68"/>
        <v>-0.21231284048173205</v>
      </c>
      <c r="N180" s="6">
        <f t="shared" si="68"/>
        <v>-0.1975334852438726</v>
      </c>
      <c r="O180" s="6">
        <f t="shared" si="68"/>
        <v>-0.18740500147684802</v>
      </c>
      <c r="P180" s="6">
        <f t="shared" si="68"/>
        <v>-0.1812072469826731</v>
      </c>
      <c r="Q180" s="6">
        <f t="shared" si="68"/>
        <v>-0.17828775279060682</v>
      </c>
      <c r="R180" s="6">
        <f t="shared" si="68"/>
        <v>-0.17806638225725813</v>
      </c>
      <c r="S180" s="6">
        <f t="shared" si="68"/>
        <v>-0.18003658107301757</v>
      </c>
      <c r="T180" s="6">
        <f t="shared" si="68"/>
        <v>-0.18151031932001072</v>
      </c>
      <c r="U180" s="6">
        <f t="shared" si="68"/>
        <v>-0.18330080157891171</v>
      </c>
      <c r="V180" s="6">
        <f t="shared" si="68"/>
        <v>-0.18888840445041577</v>
      </c>
      <c r="W180" s="6">
        <f t="shared" si="68"/>
        <v>-0.1964485323164844</v>
      </c>
      <c r="X180" s="6">
        <f t="shared" si="68"/>
        <v>-0.20710021725434125</v>
      </c>
      <c r="Y180" s="6">
        <f t="shared" si="68"/>
        <v>-0.22010463117694279</v>
      </c>
      <c r="Z180" s="6">
        <f t="shared" si="68"/>
        <v>-0.2339083590164881</v>
      </c>
      <c r="AA180" s="6">
        <f t="shared" si="68"/>
        <v>-0.24919575030624141</v>
      </c>
      <c r="AB180" s="6">
        <f t="shared" si="68"/>
        <v>-0.25227734392285761</v>
      </c>
      <c r="AC180" s="6">
        <f t="shared" si="68"/>
        <v>-0.26982202400149813</v>
      </c>
      <c r="AD180" s="6">
        <f t="shared" si="68"/>
        <v>-0.28273229393038779</v>
      </c>
      <c r="AE180" s="6">
        <f t="shared" si="68"/>
        <v>-0.27444140081123169</v>
      </c>
      <c r="AF180" s="6">
        <f t="shared" si="68"/>
        <v>-0.28801473435502434</v>
      </c>
      <c r="AG180" s="6">
        <f t="shared" si="68"/>
        <v>-0.30663335306813089</v>
      </c>
      <c r="AH180" s="6">
        <f t="shared" si="68"/>
        <v>-0.31215468078393815</v>
      </c>
      <c r="AI180" s="6">
        <f t="shared" si="68"/>
        <v>-0.33069640225591446</v>
      </c>
      <c r="AJ180" s="6">
        <f t="shared" si="68"/>
        <v>-0.33448411691361368</v>
      </c>
      <c r="AK180" s="6">
        <f t="shared" si="68"/>
        <v>-0.33709033843742908</v>
      </c>
      <c r="AL180" s="6">
        <f t="shared" si="68"/>
        <v>-0.35789381312578694</v>
      </c>
      <c r="AM180" s="6">
        <f t="shared" si="68"/>
        <v>-0.36095682283232566</v>
      </c>
      <c r="AN180" s="6">
        <f t="shared" si="68"/>
        <v>-0.37525684036565643</v>
      </c>
      <c r="AO180" s="6">
        <f t="shared" si="68"/>
        <v>-0.39047658168822608</v>
      </c>
      <c r="AP180" s="6">
        <f t="shared" si="68"/>
        <v>-0.39305296003178114</v>
      </c>
      <c r="AQ180" s="6">
        <f t="shared" si="68"/>
        <v>-0.40518503508435444</v>
      </c>
      <c r="AR180" s="6">
        <f t="shared" si="68"/>
        <v>-0.43787384013393993</v>
      </c>
      <c r="AS180" s="6">
        <f t="shared" si="68"/>
        <v>-0.46770804146578637</v>
      </c>
      <c r="AT180" s="6">
        <f t="shared" si="68"/>
        <v>-0.39111502057120884</v>
      </c>
      <c r="AU180" s="6">
        <f t="shared" si="68"/>
        <v>-0.38416681036823608</v>
      </c>
      <c r="AV180" s="6">
        <f t="shared" si="68"/>
        <v>-0.40318445036890971</v>
      </c>
      <c r="AW180" s="6">
        <f t="shared" si="68"/>
        <v>-0.37289992930888971</v>
      </c>
      <c r="AX180" s="6">
        <f t="shared" si="68"/>
        <v>-0.41334744611642993</v>
      </c>
      <c r="AY180" s="6">
        <f t="shared" si="68"/>
        <v>-0.37450606340316828</v>
      </c>
      <c r="AZ180" s="6">
        <f t="shared" si="68"/>
        <v>-0.33834481571171082</v>
      </c>
      <c r="BA180" s="6">
        <f t="shared" si="68"/>
        <v>-0.32112906927861395</v>
      </c>
      <c r="BB180" s="6">
        <f t="shared" si="68"/>
        <v>-0.29408128118979526</v>
      </c>
      <c r="BC180" s="6">
        <f t="shared" si="68"/>
        <v>-0.26098881356895198</v>
      </c>
      <c r="BD180" s="6">
        <f t="shared" si="68"/>
        <v>-0.23914183110818055</v>
      </c>
      <c r="BE180" s="6">
        <f t="shared" si="68"/>
        <v>-0.19915827083549775</v>
      </c>
      <c r="BF180" s="6">
        <f t="shared" si="68"/>
        <v>1.2739578432683363</v>
      </c>
      <c r="CC180" s="6">
        <v>-0.15648593540740219</v>
      </c>
      <c r="CD180" s="6">
        <v>-0.1122898404244399</v>
      </c>
      <c r="CE180" s="6">
        <v>-0.1087704587429128</v>
      </c>
      <c r="CF180" s="6">
        <v>-0.13538314752825631</v>
      </c>
      <c r="CG180" s="6">
        <v>-0.18249900737044022</v>
      </c>
      <c r="CH180" s="6">
        <v>-0.24187063956504495</v>
      </c>
      <c r="CI180" s="6">
        <v>-0.30678118186910908</v>
      </c>
      <c r="CJ180" s="6">
        <v>-0.37199708960133915</v>
      </c>
      <c r="CK180" s="6">
        <v>-0.43361260333507623</v>
      </c>
      <c r="CL180" s="6">
        <v>-0.48884644280333678</v>
      </c>
      <c r="CM180" s="6">
        <v>-0.62296181470999912</v>
      </c>
      <c r="CN180" s="6">
        <v>-0.64308162591475426</v>
      </c>
      <c r="CO180" s="6">
        <v>-0.65428546165191559</v>
      </c>
      <c r="CP180" s="6">
        <v>-0.65212196744390827</v>
      </c>
      <c r="CQ180" s="6">
        <v>-0.64126766515704148</v>
      </c>
      <c r="CR180" s="6">
        <v>-0.62339725066329343</v>
      </c>
      <c r="CS180" s="6">
        <v>-0.5978353114244328</v>
      </c>
      <c r="CT180" s="6">
        <v>-0.57190201886558878</v>
      </c>
      <c r="CU180" s="6">
        <v>-0.50175420796627623</v>
      </c>
      <c r="CV180" s="6">
        <v>-0.46585549490796296</v>
      </c>
      <c r="CW180" s="6">
        <v>-0.42083522190572431</v>
      </c>
      <c r="CX180" s="6">
        <v>-0.32002851798063059</v>
      </c>
      <c r="CY180" s="6">
        <v>-0.26508078310016892</v>
      </c>
      <c r="CZ180" s="6">
        <v>-0.22513951980307478</v>
      </c>
      <c r="DA180" s="6">
        <v>-0.16651679373491657</v>
      </c>
      <c r="DB180" s="6">
        <v>-0.13537741753510968</v>
      </c>
      <c r="DC180" s="6">
        <v>-8.9787879131608683E-2</v>
      </c>
      <c r="DD180" s="6">
        <v>-5.1299043801966704E-2</v>
      </c>
      <c r="DE180" s="6">
        <v>-4.1399696145139053E-2</v>
      </c>
      <c r="DF180" s="6">
        <v>-2.1889761425142318E-2</v>
      </c>
      <c r="DG180" s="6">
        <v>-2.1706011691269289E-2</v>
      </c>
      <c r="DH180" s="6">
        <v>-3.0359908277599601E-2</v>
      </c>
      <c r="DI180" s="6">
        <v>-3.8322354349862309E-2</v>
      </c>
      <c r="DJ180" s="6">
        <v>-6.3023126552486097E-2</v>
      </c>
      <c r="DK180" s="6">
        <v>-0.11133415923014756</v>
      </c>
      <c r="DL180" s="6">
        <v>-0.16528884033839564</v>
      </c>
      <c r="DM180" s="6">
        <v>-0.14938984351064999</v>
      </c>
      <c r="DN180" s="6">
        <v>-0.18900347853134658</v>
      </c>
      <c r="DO180" s="6">
        <v>-0.25284189812457836</v>
      </c>
      <c r="DP180" s="6">
        <v>-0.27318372056861495</v>
      </c>
      <c r="DQ180" s="6">
        <v>-0.35847261225929739</v>
      </c>
      <c r="DR180" s="6">
        <v>-0.36113023539330324</v>
      </c>
      <c r="DS180" s="6">
        <v>-0.35324239771417076</v>
      </c>
      <c r="DT180" s="6">
        <v>-0.34908777622644216</v>
      </c>
      <c r="DU180" s="6">
        <v>-0.31396469493172319</v>
      </c>
      <c r="DV180" s="6">
        <v>-0.24882942505255468</v>
      </c>
      <c r="DW180" s="6">
        <v>-0.16973554700305815</v>
      </c>
      <c r="DX180" s="6">
        <v>-4.6058709620822036E-2</v>
      </c>
      <c r="DY180" s="6">
        <v>1.3152262091615796</v>
      </c>
    </row>
    <row r="181" spans="1:129" s="6" customFormat="1" x14ac:dyDescent="0.25">
      <c r="J181" s="6">
        <f t="shared" si="68"/>
        <v>55.680318838296159</v>
      </c>
      <c r="K181" s="6">
        <f t="shared" si="68"/>
        <v>61.651504123156009</v>
      </c>
      <c r="L181" s="6">
        <f t="shared" si="68"/>
        <v>61.822993510986635</v>
      </c>
      <c r="M181" s="6">
        <f t="shared" si="68"/>
        <v>61.92952493347903</v>
      </c>
      <c r="N181" s="6">
        <f t="shared" si="68"/>
        <v>61.97461383308567</v>
      </c>
      <c r="O181" s="6">
        <f t="shared" si="68"/>
        <v>61.963891583959537</v>
      </c>
      <c r="P181" s="6">
        <f t="shared" si="68"/>
        <v>61.904343867735356</v>
      </c>
      <c r="Q181" s="6">
        <f t="shared" si="68"/>
        <v>61.80367336301007</v>
      </c>
      <c r="R181" s="6">
        <f t="shared" si="68"/>
        <v>61.669788218845497</v>
      </c>
      <c r="S181" s="6">
        <f t="shared" si="68"/>
        <v>61.510408760153233</v>
      </c>
      <c r="T181" s="6">
        <f t="shared" ref="T181:BF182" si="69">1000*((1+T166/1000)/(1+T173/1000)-1)</f>
        <v>61.599329783504906</v>
      </c>
      <c r="U181" s="6">
        <f t="shared" si="69"/>
        <v>61.26854628098144</v>
      </c>
      <c r="V181" s="6">
        <f t="shared" si="69"/>
        <v>60.919170035305555</v>
      </c>
      <c r="W181" s="6">
        <f t="shared" si="69"/>
        <v>60.572039952439425</v>
      </c>
      <c r="X181" s="6">
        <f t="shared" si="69"/>
        <v>60.241550614357877</v>
      </c>
      <c r="Y181" s="6">
        <f t="shared" si="69"/>
        <v>59.936991688020804</v>
      </c>
      <c r="Z181" s="6">
        <f t="shared" si="69"/>
        <v>59.663621579504778</v>
      </c>
      <c r="AA181" s="6">
        <f t="shared" si="69"/>
        <v>59.423538369068886</v>
      </c>
      <c r="AB181" s="6">
        <f t="shared" si="69"/>
        <v>59.216399565972026</v>
      </c>
      <c r="AC181" s="6">
        <f t="shared" si="69"/>
        <v>59.040032245074144</v>
      </c>
      <c r="AD181" s="6">
        <f t="shared" si="69"/>
        <v>58.890965430100195</v>
      </c>
      <c r="AE181" s="6">
        <f t="shared" si="69"/>
        <v>58.764906408893758</v>
      </c>
      <c r="AF181" s="6">
        <f t="shared" si="69"/>
        <v>58.657171554115763</v>
      </c>
      <c r="AG181" s="6">
        <f t="shared" si="69"/>
        <v>58.563069892963561</v>
      </c>
      <c r="AH181" s="6">
        <f t="shared" si="69"/>
        <v>58.478223845053414</v>
      </c>
      <c r="AI181" s="6">
        <f t="shared" si="69"/>
        <v>58.398795785502109</v>
      </c>
      <c r="AJ181" s="6">
        <f t="shared" si="69"/>
        <v>58.321570587410719</v>
      </c>
      <c r="AK181" s="6">
        <f t="shared" si="69"/>
        <v>58.243821685709072</v>
      </c>
      <c r="AL181" s="6">
        <f t="shared" si="69"/>
        <v>58.162859340243678</v>
      </c>
      <c r="AM181" s="6">
        <f t="shared" si="69"/>
        <v>58.075121544312047</v>
      </c>
      <c r="AN181" s="6">
        <f t="shared" si="69"/>
        <v>57.974616163187335</v>
      </c>
      <c r="AO181" s="6">
        <f t="shared" si="69"/>
        <v>57.850451881569008</v>
      </c>
      <c r="AP181" s="6">
        <f t="shared" si="69"/>
        <v>57.683098687647984</v>
      </c>
      <c r="AQ181" s="6">
        <f t="shared" si="69"/>
        <v>57.438888496459398</v>
      </c>
      <c r="AR181" s="6">
        <f t="shared" si="69"/>
        <v>57.062096305342976</v>
      </c>
      <c r="AS181" s="6">
        <f t="shared" si="69"/>
        <v>56.463728968191297</v>
      </c>
      <c r="AT181" s="6">
        <f t="shared" si="69"/>
        <v>60.595858487865414</v>
      </c>
      <c r="AU181" s="6">
        <f t="shared" si="69"/>
        <v>60.821877050032391</v>
      </c>
      <c r="AV181" s="6">
        <f t="shared" si="69"/>
        <v>61.061927783044425</v>
      </c>
      <c r="AW181" s="6">
        <f t="shared" si="69"/>
        <v>62.213581001671955</v>
      </c>
      <c r="AX181" s="6">
        <f t="shared" si="69"/>
        <v>60.258905794848829</v>
      </c>
      <c r="AY181" s="6">
        <f t="shared" si="69"/>
        <v>60.852896376435204</v>
      </c>
      <c r="AZ181" s="6">
        <f t="shared" si="69"/>
        <v>61.464448217870341</v>
      </c>
      <c r="BA181" s="6">
        <f t="shared" si="69"/>
        <v>62.097325426133665</v>
      </c>
      <c r="BB181" s="6">
        <f t="shared" si="69"/>
        <v>62.754745969315181</v>
      </c>
      <c r="BC181" s="6">
        <f t="shared" si="69"/>
        <v>63.439448026098468</v>
      </c>
      <c r="BD181" s="6">
        <f t="shared" si="69"/>
        <v>64.153938783607202</v>
      </c>
      <c r="BE181" s="6">
        <f t="shared" si="69"/>
        <v>64.900831549433263</v>
      </c>
      <c r="BF181" s="6">
        <f t="shared" si="69"/>
        <v>89.668200189686686</v>
      </c>
      <c r="CC181" s="6">
        <v>63.812992344124631</v>
      </c>
      <c r="CD181" s="6">
        <v>64.505885936170898</v>
      </c>
      <c r="CE181" s="6">
        <v>64.490467550472047</v>
      </c>
      <c r="CF181" s="6">
        <v>63.918372865666264</v>
      </c>
      <c r="CG181" s="6">
        <v>62.941440286162106</v>
      </c>
      <c r="CH181" s="6">
        <v>61.698165826965081</v>
      </c>
      <c r="CI181" s="6">
        <v>60.307393011839849</v>
      </c>
      <c r="CJ181" s="6">
        <v>58.866652269669032</v>
      </c>
      <c r="CK181" s="6">
        <v>57.453186965613853</v>
      </c>
      <c r="CL181" s="6">
        <v>56.126310024247061</v>
      </c>
      <c r="CM181" s="6">
        <v>53.531026193350371</v>
      </c>
      <c r="CN181" s="6">
        <v>52.661930392247982</v>
      </c>
      <c r="CO181" s="6">
        <v>52.006990769744242</v>
      </c>
      <c r="CP181" s="6">
        <v>51.597761132533563</v>
      </c>
      <c r="CQ181" s="6">
        <v>51.452634021325714</v>
      </c>
      <c r="CR181" s="6">
        <v>51.576890684063905</v>
      </c>
      <c r="CS181" s="6">
        <v>51.962811427806344</v>
      </c>
      <c r="CT181" s="6">
        <v>52.590294063249665</v>
      </c>
      <c r="CU181" s="6">
        <v>53.428233578982855</v>
      </c>
      <c r="CV181" s="6">
        <v>54.436688667503397</v>
      </c>
      <c r="CW181" s="6">
        <v>55.569660094871409</v>
      </c>
      <c r="CX181" s="6">
        <v>56.778179253549112</v>
      </c>
      <c r="CY181" s="6">
        <v>58.013368735488683</v>
      </c>
      <c r="CZ181" s="6">
        <v>59.229175470202343</v>
      </c>
      <c r="DA181" s="6">
        <v>60.384558084966677</v>
      </c>
      <c r="DB181" s="6">
        <v>61.444999135015891</v>
      </c>
      <c r="DC181" s="6">
        <v>62.383284129595481</v>
      </c>
      <c r="DD181" s="6">
        <v>63.179528942649114</v>
      </c>
      <c r="DE181" s="6">
        <v>63.820440128157685</v>
      </c>
      <c r="DF181" s="6">
        <v>64.297757595842114</v>
      </c>
      <c r="DG181" s="6">
        <v>64.605754360925971</v>
      </c>
      <c r="DH181" s="6">
        <v>64.737549218568446</v>
      </c>
      <c r="DI181" s="6">
        <v>64.679818185765072</v>
      </c>
      <c r="DJ181" s="6">
        <v>64.405263657534078</v>
      </c>
      <c r="DK181" s="6">
        <v>63.861922673335684</v>
      </c>
      <c r="DL181" s="6">
        <v>62.958110027842238</v>
      </c>
      <c r="DM181" s="6">
        <v>65.765174207550231</v>
      </c>
      <c r="DN181" s="6">
        <v>65.170871146380321</v>
      </c>
      <c r="DO181" s="6">
        <v>64.523466268121553</v>
      </c>
      <c r="DP181" s="6">
        <v>64.719317036931571</v>
      </c>
      <c r="DQ181" s="6">
        <v>61.978540018634561</v>
      </c>
      <c r="DR181" s="6">
        <v>61.793735664863682</v>
      </c>
      <c r="DS181" s="6">
        <v>61.832208305470537</v>
      </c>
      <c r="DT181" s="6">
        <v>62.186878048530403</v>
      </c>
      <c r="DU181" s="6">
        <v>62.945549325105652</v>
      </c>
      <c r="DV181" s="6">
        <v>64.18124476345244</v>
      </c>
      <c r="DW181" s="6">
        <v>65.943484062376712</v>
      </c>
      <c r="DX181" s="6">
        <v>68.254857210205301</v>
      </c>
      <c r="DY181" s="6">
        <v>91.433816576117707</v>
      </c>
    </row>
    <row r="182" spans="1:129" s="6" customFormat="1" x14ac:dyDescent="0.25">
      <c r="BF182" s="6">
        <f t="shared" si="69"/>
        <v>0</v>
      </c>
      <c r="DY182" s="6">
        <v>0</v>
      </c>
    </row>
    <row r="183" spans="1:129" s="6" customFormat="1" x14ac:dyDescent="0.25"/>
    <row r="184" spans="1:129" s="6" customFormat="1" x14ac:dyDescent="0.25"/>
    <row r="185" spans="1:129" s="6" customFormat="1" x14ac:dyDescent="0.25"/>
    <row r="186" spans="1:129" s="6" customFormat="1" x14ac:dyDescent="0.25">
      <c r="A186" s="6" t="s">
        <v>180</v>
      </c>
    </row>
    <row r="187" spans="1:129" s="6" customFormat="1" x14ac:dyDescent="0.25"/>
    <row r="188" spans="1:129" s="6" customFormat="1" x14ac:dyDescent="0.25"/>
    <row r="189" spans="1:129" s="6" customFormat="1" x14ac:dyDescent="0.25"/>
    <row r="190" spans="1:129" s="6" customFormat="1" x14ac:dyDescent="0.25">
      <c r="D190" s="6" t="s">
        <v>1</v>
      </c>
      <c r="CH190" s="6" t="s">
        <v>181</v>
      </c>
    </row>
    <row r="191" spans="1:129" s="6" customFormat="1" x14ac:dyDescent="0.25"/>
    <row r="192" spans="1:129" s="6" customFormat="1" x14ac:dyDescent="0.25">
      <c r="D192" s="6" t="s">
        <v>2</v>
      </c>
    </row>
    <row r="193" spans="9:83" s="6" customFormat="1" x14ac:dyDescent="0.25"/>
    <row r="194" spans="9:83" s="6" customFormat="1" x14ac:dyDescent="0.25"/>
    <row r="195" spans="9:83" s="6" customFormat="1" x14ac:dyDescent="0.25"/>
    <row r="196" spans="9:83" s="6" customFormat="1" x14ac:dyDescent="0.25"/>
    <row r="197" spans="9:83" s="6" customFormat="1" x14ac:dyDescent="0.25"/>
    <row r="198" spans="9:83" s="6" customFormat="1" x14ac:dyDescent="0.25"/>
    <row r="199" spans="9:83" s="6" customFormat="1" x14ac:dyDescent="0.25"/>
    <row r="200" spans="9:83" s="6" customFormat="1" x14ac:dyDescent="0.25"/>
    <row r="201" spans="9:83" s="6" customFormat="1" x14ac:dyDescent="0.25"/>
    <row r="202" spans="9:83" s="6" customFormat="1" x14ac:dyDescent="0.25">
      <c r="BR202" s="6" t="s">
        <v>182</v>
      </c>
    </row>
    <row r="203" spans="9:83" s="6" customFormat="1" x14ac:dyDescent="0.25"/>
    <row r="204" spans="9:83" s="6" customFormat="1" x14ac:dyDescent="0.25">
      <c r="M204" s="6" t="s">
        <v>4</v>
      </c>
    </row>
    <row r="205" spans="9:83" s="6" customFormat="1" x14ac:dyDescent="0.25"/>
    <row r="206" spans="9:83" s="6" customFormat="1" x14ac:dyDescent="0.25">
      <c r="CE206" s="6" t="s">
        <v>4</v>
      </c>
    </row>
    <row r="207" spans="9:83" s="6" customFormat="1" x14ac:dyDescent="0.25"/>
    <row r="208" spans="9:83" s="6" customFormat="1" x14ac:dyDescent="0.25">
      <c r="I208" s="6">
        <v>-30</v>
      </c>
      <c r="J208" s="6">
        <v>-29</v>
      </c>
      <c r="K208" s="6">
        <v>-28</v>
      </c>
      <c r="L208" s="6">
        <v>-27</v>
      </c>
      <c r="M208" s="6">
        <v>-26</v>
      </c>
      <c r="N208" s="6">
        <v>-25</v>
      </c>
      <c r="O208" s="6">
        <v>-24</v>
      </c>
      <c r="P208" s="6">
        <v>-23</v>
      </c>
      <c r="Q208" s="6">
        <v>-22</v>
      </c>
      <c r="R208" s="6">
        <v>-21</v>
      </c>
      <c r="S208" s="6">
        <v>-20</v>
      </c>
      <c r="T208" s="6">
        <v>-19</v>
      </c>
      <c r="U208" s="6">
        <v>-18</v>
      </c>
      <c r="V208" s="6">
        <v>-17</v>
      </c>
      <c r="W208" s="6">
        <v>-16</v>
      </c>
      <c r="X208" s="6">
        <v>-15</v>
      </c>
      <c r="Y208" s="6">
        <v>-14</v>
      </c>
      <c r="Z208" s="6">
        <v>-13</v>
      </c>
      <c r="AA208" s="6">
        <v>-12</v>
      </c>
      <c r="AB208" s="6">
        <v>-11</v>
      </c>
      <c r="AC208" s="6">
        <v>-10</v>
      </c>
      <c r="AD208" s="6">
        <v>-9</v>
      </c>
      <c r="AE208" s="6">
        <v>-8</v>
      </c>
      <c r="AF208" s="6">
        <v>-7</v>
      </c>
      <c r="AG208" s="6">
        <v>-6</v>
      </c>
      <c r="AH208" s="6">
        <v>-5</v>
      </c>
      <c r="AI208" s="6">
        <v>-4</v>
      </c>
      <c r="AJ208" s="6">
        <v>-3</v>
      </c>
      <c r="AK208" s="6">
        <v>-2</v>
      </c>
      <c r="AL208" s="6">
        <v>-1</v>
      </c>
      <c r="AM208" s="6">
        <v>0</v>
      </c>
      <c r="AN208" s="6">
        <v>1</v>
      </c>
      <c r="AO208" s="6">
        <v>2</v>
      </c>
      <c r="AP208" s="6">
        <v>3</v>
      </c>
      <c r="AQ208" s="6">
        <v>4</v>
      </c>
      <c r="AR208" s="6">
        <v>5</v>
      </c>
      <c r="AS208" s="6">
        <v>6</v>
      </c>
      <c r="AT208" s="6">
        <v>7</v>
      </c>
      <c r="AU208" s="6">
        <v>8</v>
      </c>
      <c r="AV208" s="6">
        <v>9</v>
      </c>
      <c r="AW208" s="6">
        <v>10</v>
      </c>
      <c r="AX208" s="6">
        <v>11</v>
      </c>
      <c r="AY208" s="6">
        <v>12</v>
      </c>
      <c r="AZ208" s="6">
        <v>13</v>
      </c>
      <c r="BA208" s="6">
        <v>14</v>
      </c>
      <c r="BB208" s="6">
        <v>15</v>
      </c>
      <c r="BC208" s="6">
        <v>16</v>
      </c>
      <c r="BD208" s="6">
        <v>17</v>
      </c>
      <c r="BE208" s="6">
        <v>18</v>
      </c>
      <c r="BF208" s="6">
        <v>19</v>
      </c>
      <c r="BG208" s="6">
        <v>20</v>
      </c>
    </row>
    <row r="209" spans="4:129" s="6" customFormat="1" x14ac:dyDescent="0.25">
      <c r="D209" s="6" t="s">
        <v>9</v>
      </c>
      <c r="E209" s="6" t="s">
        <v>6</v>
      </c>
      <c r="F209" s="6" t="s">
        <v>7</v>
      </c>
      <c r="G209" s="6" t="s">
        <v>8</v>
      </c>
      <c r="I209" s="6">
        <v>1970</v>
      </c>
      <c r="J209" s="6">
        <v>1971</v>
      </c>
      <c r="K209" s="6">
        <v>1972</v>
      </c>
      <c r="L209" s="6">
        <v>1973</v>
      </c>
      <c r="M209" s="6">
        <v>1974</v>
      </c>
      <c r="N209" s="6">
        <v>1975</v>
      </c>
      <c r="O209" s="6">
        <v>1976</v>
      </c>
      <c r="P209" s="6">
        <v>1977</v>
      </c>
      <c r="Q209" s="6">
        <v>1978</v>
      </c>
      <c r="R209" s="6">
        <v>1979</v>
      </c>
      <c r="S209" s="6">
        <v>1980</v>
      </c>
      <c r="T209" s="6">
        <v>1981</v>
      </c>
      <c r="U209" s="6">
        <v>1982</v>
      </c>
      <c r="V209" s="6">
        <v>1983</v>
      </c>
      <c r="W209" s="6">
        <v>1984</v>
      </c>
      <c r="X209" s="6">
        <v>1985</v>
      </c>
      <c r="Y209" s="6">
        <v>1986</v>
      </c>
      <c r="Z209" s="6">
        <v>1987</v>
      </c>
      <c r="AA209" s="6">
        <v>1988</v>
      </c>
      <c r="AB209" s="6">
        <v>1989</v>
      </c>
      <c r="AC209" s="6">
        <v>1990</v>
      </c>
      <c r="AD209" s="6">
        <v>1991</v>
      </c>
      <c r="AE209" s="6">
        <v>1992</v>
      </c>
      <c r="AF209" s="6">
        <v>1993</v>
      </c>
      <c r="AG209" s="6">
        <v>1994</v>
      </c>
      <c r="AH209" s="6">
        <v>1995</v>
      </c>
      <c r="AI209" s="6">
        <v>1996</v>
      </c>
      <c r="AJ209" s="6">
        <v>1997</v>
      </c>
      <c r="AK209" s="6">
        <v>1998</v>
      </c>
      <c r="AL209" s="6">
        <v>1999</v>
      </c>
      <c r="AM209" s="6">
        <v>2000</v>
      </c>
      <c r="AN209" s="6">
        <v>2001</v>
      </c>
      <c r="AO209" s="6">
        <v>2002</v>
      </c>
      <c r="AP209" s="6">
        <v>2003</v>
      </c>
      <c r="AQ209" s="6">
        <v>2004</v>
      </c>
      <c r="AR209" s="6">
        <v>2005</v>
      </c>
      <c r="AS209" s="6">
        <v>2006</v>
      </c>
      <c r="AT209" s="6">
        <v>2007</v>
      </c>
      <c r="AU209" s="6">
        <v>2008</v>
      </c>
      <c r="AV209" s="6">
        <v>2009</v>
      </c>
      <c r="AW209" s="6">
        <v>2010</v>
      </c>
      <c r="AX209" s="6">
        <v>2011</v>
      </c>
      <c r="AY209" s="6">
        <v>2012</v>
      </c>
      <c r="AZ209" s="6">
        <v>2013</v>
      </c>
      <c r="BA209" s="6">
        <v>2014</v>
      </c>
      <c r="BB209" s="6">
        <v>2015</v>
      </c>
      <c r="BC209" s="6">
        <v>2016</v>
      </c>
      <c r="BD209" s="6">
        <v>2017</v>
      </c>
      <c r="BE209" s="6">
        <v>2018</v>
      </c>
    </row>
    <row r="210" spans="4:129" s="6" customFormat="1" x14ac:dyDescent="0.25">
      <c r="D210" s="6" t="s">
        <v>10</v>
      </c>
      <c r="E210" s="6" t="s">
        <v>11</v>
      </c>
      <c r="F210" s="6" t="s">
        <v>12</v>
      </c>
      <c r="G210" s="6" t="s">
        <v>13</v>
      </c>
      <c r="I210" s="6">
        <v>4.8064021441876701</v>
      </c>
      <c r="J210" s="6">
        <v>4.811771940841659</v>
      </c>
      <c r="K210" s="6">
        <v>4.8408069483933014</v>
      </c>
      <c r="L210" s="6">
        <v>4.9668381228349707</v>
      </c>
      <c r="M210" s="6">
        <v>5.6917871443296395</v>
      </c>
      <c r="N210" s="6">
        <v>5.868287976004499</v>
      </c>
      <c r="O210" s="6">
        <v>5.9046426353042003</v>
      </c>
      <c r="P210" s="6">
        <v>6.4021335309861005</v>
      </c>
      <c r="Q210" s="6">
        <v>6.9299733238923986</v>
      </c>
      <c r="R210" s="6">
        <v>7.0751675428184013</v>
      </c>
      <c r="S210" s="6">
        <v>7.8749123381107626</v>
      </c>
      <c r="T210" s="6">
        <v>8.7624571012033812</v>
      </c>
      <c r="U210" s="6">
        <v>11.105102337340737</v>
      </c>
      <c r="V210" s="6">
        <v>11.989077305062466</v>
      </c>
      <c r="W210" s="6">
        <v>14.012049061446476</v>
      </c>
      <c r="X210" s="6">
        <v>15.01144109268291</v>
      </c>
      <c r="Y210" s="6">
        <v>15.468768205409981</v>
      </c>
      <c r="Z210" s="6">
        <v>15.853260149191005</v>
      </c>
      <c r="AA210" s="6">
        <v>16.729505210013002</v>
      </c>
      <c r="AB210" s="6">
        <v>57.067105463891025</v>
      </c>
      <c r="AC210" s="6">
        <v>63.928632058505123</v>
      </c>
      <c r="AD210" s="6">
        <v>62.808813395230963</v>
      </c>
      <c r="AE210" s="6">
        <v>65.446702848868597</v>
      </c>
      <c r="AF210" s="6">
        <v>65.284232765195668</v>
      </c>
      <c r="AG210" s="6">
        <v>68.3743833155647</v>
      </c>
      <c r="AH210" s="6">
        <v>67.337278522326756</v>
      </c>
      <c r="AI210" s="6">
        <v>71.903752171298279</v>
      </c>
      <c r="AJ210" s="6">
        <v>71.721281128052198</v>
      </c>
      <c r="AK210" s="6">
        <v>70.593472268689396</v>
      </c>
      <c r="AL210" s="6">
        <v>49.605888449069994</v>
      </c>
      <c r="AM210" s="6">
        <v>50.349742450586</v>
      </c>
      <c r="AN210" s="6">
        <v>52.632464809334017</v>
      </c>
      <c r="AO210" s="6">
        <v>59.756597208712982</v>
      </c>
      <c r="AP210" s="6">
        <v>64.124043681941004</v>
      </c>
      <c r="AQ210" s="6">
        <v>69.491900183438005</v>
      </c>
      <c r="AR210" s="6">
        <v>76.223691495392984</v>
      </c>
      <c r="AS210" s="6">
        <v>75.827234249267988</v>
      </c>
      <c r="AT210" s="6">
        <v>81.30832847214198</v>
      </c>
      <c r="AU210" s="6">
        <v>87.502139806732984</v>
      </c>
      <c r="AV210" s="6">
        <v>93.40124841514502</v>
      </c>
      <c r="AW210" s="6">
        <v>109.58289322142602</v>
      </c>
      <c r="AX210" s="6">
        <v>112.79502737341461</v>
      </c>
      <c r="AY210" s="6">
        <v>125.87502277770469</v>
      </c>
      <c r="AZ210" s="6">
        <v>135.97532741345898</v>
      </c>
      <c r="BA210" s="6">
        <v>146.21680903729606</v>
      </c>
      <c r="BB210" s="6">
        <v>153.86056395768253</v>
      </c>
      <c r="BC210" s="6">
        <v>180.23628764283811</v>
      </c>
      <c r="BD210" s="6">
        <v>188.19064907468606</v>
      </c>
      <c r="BE210" s="6">
        <v>188.19064907468606</v>
      </c>
      <c r="CA210" s="6">
        <v>-30</v>
      </c>
      <c r="CB210" s="6">
        <v>-29</v>
      </c>
      <c r="CC210" s="6">
        <v>-28</v>
      </c>
      <c r="CD210" s="6">
        <v>-27</v>
      </c>
      <c r="CE210" s="6">
        <v>-26</v>
      </c>
      <c r="CF210" s="6">
        <v>-25</v>
      </c>
      <c r="CG210" s="6">
        <v>-24</v>
      </c>
      <c r="CH210" s="6">
        <v>-23</v>
      </c>
      <c r="CI210" s="6">
        <v>-22</v>
      </c>
      <c r="CJ210" s="6">
        <v>-21</v>
      </c>
      <c r="CK210" s="6">
        <v>-20</v>
      </c>
      <c r="CL210" s="6">
        <v>-19</v>
      </c>
      <c r="CM210" s="6">
        <v>-18</v>
      </c>
      <c r="CN210" s="6">
        <v>-17</v>
      </c>
      <c r="CO210" s="6">
        <v>-16</v>
      </c>
      <c r="CP210" s="6">
        <v>-15</v>
      </c>
      <c r="CQ210" s="6">
        <v>-14</v>
      </c>
      <c r="CR210" s="6">
        <v>-13</v>
      </c>
      <c r="CS210" s="6">
        <v>-12</v>
      </c>
      <c r="CT210" s="6">
        <v>-11</v>
      </c>
      <c r="CU210" s="6">
        <v>-10</v>
      </c>
      <c r="CV210" s="6">
        <v>-9</v>
      </c>
      <c r="CW210" s="6">
        <v>-8</v>
      </c>
      <c r="CX210" s="6">
        <v>-7</v>
      </c>
      <c r="CY210" s="6">
        <v>-6</v>
      </c>
      <c r="CZ210" s="6">
        <v>-5</v>
      </c>
      <c r="DA210" s="6">
        <v>-4</v>
      </c>
      <c r="DB210" s="6">
        <v>-3</v>
      </c>
      <c r="DC210" s="6">
        <v>-2</v>
      </c>
      <c r="DD210" s="6">
        <v>-1</v>
      </c>
      <c r="DE210" s="6">
        <v>0</v>
      </c>
      <c r="DF210" s="6">
        <v>1</v>
      </c>
      <c r="DG210" s="6">
        <v>2</v>
      </c>
      <c r="DH210" s="6">
        <v>3</v>
      </c>
      <c r="DI210" s="6">
        <v>4</v>
      </c>
      <c r="DJ210" s="6">
        <v>5</v>
      </c>
      <c r="DK210" s="6">
        <v>6</v>
      </c>
      <c r="DL210" s="6">
        <v>7</v>
      </c>
      <c r="DM210" s="6">
        <v>8</v>
      </c>
      <c r="DN210" s="6">
        <v>9</v>
      </c>
      <c r="DO210" s="6">
        <v>10</v>
      </c>
      <c r="DP210" s="6">
        <v>11</v>
      </c>
      <c r="DQ210" s="6">
        <v>12</v>
      </c>
      <c r="DR210" s="6">
        <v>13</v>
      </c>
      <c r="DS210" s="6">
        <v>14</v>
      </c>
      <c r="DT210" s="6">
        <v>15</v>
      </c>
      <c r="DU210" s="6">
        <v>16</v>
      </c>
      <c r="DV210" s="6">
        <v>17</v>
      </c>
      <c r="DW210" s="6">
        <v>18</v>
      </c>
      <c r="DX210" s="6">
        <v>19</v>
      </c>
      <c r="DY210" s="6">
        <v>20</v>
      </c>
    </row>
    <row r="211" spans="4:129" s="6" customFormat="1" x14ac:dyDescent="0.25">
      <c r="D211" s="6" t="s">
        <v>10</v>
      </c>
      <c r="E211" s="6" t="s">
        <v>11</v>
      </c>
      <c r="F211" s="6" t="s">
        <v>12</v>
      </c>
      <c r="G211" s="6" t="s">
        <v>13</v>
      </c>
      <c r="I211" s="6">
        <v>42.957544427894007</v>
      </c>
      <c r="J211" s="6">
        <v>44.969930503074018</v>
      </c>
      <c r="K211" s="6">
        <v>49.853591699391025</v>
      </c>
      <c r="L211" s="6">
        <v>54.355569072832999</v>
      </c>
      <c r="M211" s="6">
        <v>56.663363963786004</v>
      </c>
      <c r="N211" s="6">
        <v>57.746252552994029</v>
      </c>
      <c r="O211" s="6">
        <v>61.582037565444978</v>
      </c>
      <c r="P211" s="6">
        <v>65.044032788063006</v>
      </c>
      <c r="Q211" s="6">
        <v>67.063930679270982</v>
      </c>
      <c r="R211" s="6">
        <v>69.317513139692963</v>
      </c>
      <c r="S211" s="6">
        <v>70.679194898320034</v>
      </c>
      <c r="T211" s="6">
        <v>70.490594612846039</v>
      </c>
      <c r="U211" s="6">
        <v>70.202189933853987</v>
      </c>
      <c r="V211" s="6">
        <v>71.890287575981063</v>
      </c>
      <c r="W211" s="6">
        <v>74.898610495098026</v>
      </c>
      <c r="X211" s="6">
        <v>75.908342594940748</v>
      </c>
      <c r="Y211" s="6">
        <v>78.37415394152255</v>
      </c>
      <c r="Z211" s="6">
        <v>81.523354262617374</v>
      </c>
      <c r="AA211" s="6">
        <v>85.28033010647998</v>
      </c>
      <c r="AB211" s="6">
        <v>92.540693892951921</v>
      </c>
      <c r="AC211" s="6">
        <v>108.24304958174908</v>
      </c>
      <c r="AD211" s="6">
        <v>114.52056759904907</v>
      </c>
      <c r="AE211" s="6">
        <v>120.46258677713796</v>
      </c>
      <c r="AF211" s="6">
        <v>122.76695335520124</v>
      </c>
      <c r="AG211" s="6">
        <v>127.02541690487945</v>
      </c>
      <c r="AH211" s="6">
        <v>131.53027865985752</v>
      </c>
      <c r="AI211" s="6">
        <v>135.54536295961199</v>
      </c>
      <c r="AJ211" s="6">
        <v>146.53089471860878</v>
      </c>
      <c r="AK211" s="6">
        <v>152.10279651242277</v>
      </c>
      <c r="AL211" s="6">
        <v>155.06313613707582</v>
      </c>
      <c r="AM211" s="6">
        <v>158.43430213442255</v>
      </c>
      <c r="AN211" s="6">
        <v>165.78682321392435</v>
      </c>
      <c r="AO211" s="6">
        <v>168.75335286139378</v>
      </c>
      <c r="AP211" s="6">
        <v>174.59080746654323</v>
      </c>
      <c r="AQ211" s="6">
        <v>184.20041578943986</v>
      </c>
      <c r="AR211" s="6">
        <v>190.65387462785404</v>
      </c>
      <c r="AS211" s="6">
        <v>196.97762818029943</v>
      </c>
      <c r="AT211" s="6">
        <v>205.66755936066971</v>
      </c>
      <c r="AU211" s="6">
        <v>210.14064898118809</v>
      </c>
      <c r="AV211" s="6">
        <v>211.20989329791021</v>
      </c>
      <c r="AW211" s="6">
        <v>232.70405146411923</v>
      </c>
      <c r="AX211" s="6">
        <v>239.97565094317522</v>
      </c>
      <c r="AY211" s="6">
        <v>248.82401058615591</v>
      </c>
      <c r="AZ211" s="6">
        <v>247.94439281276985</v>
      </c>
      <c r="BA211" s="6">
        <v>250.81960096537367</v>
      </c>
      <c r="BB211" s="6">
        <v>254.88911734532294</v>
      </c>
      <c r="BC211" s="6">
        <v>260.81920615689074</v>
      </c>
      <c r="BD211" s="6">
        <v>263.47836770191276</v>
      </c>
      <c r="BE211" s="6">
        <v>271.79332347698499</v>
      </c>
      <c r="BV211" s="6" t="s">
        <v>9</v>
      </c>
      <c r="BW211" s="6" t="s">
        <v>6</v>
      </c>
      <c r="BX211" s="6" t="s">
        <v>7</v>
      </c>
      <c r="BY211" s="6" t="s">
        <v>8</v>
      </c>
      <c r="CA211" s="6">
        <v>1970</v>
      </c>
      <c r="CB211" s="6">
        <v>1971</v>
      </c>
      <c r="CC211" s="6">
        <v>1972</v>
      </c>
      <c r="CD211" s="6">
        <v>1973</v>
      </c>
      <c r="CE211" s="6">
        <v>1974</v>
      </c>
      <c r="CF211" s="6">
        <v>1975</v>
      </c>
      <c r="CG211" s="6">
        <v>1976</v>
      </c>
      <c r="CH211" s="6">
        <v>1977</v>
      </c>
      <c r="CI211" s="6">
        <v>1978</v>
      </c>
      <c r="CJ211" s="6">
        <v>1979</v>
      </c>
      <c r="CK211" s="6">
        <v>1980</v>
      </c>
      <c r="CL211" s="6">
        <v>1981</v>
      </c>
      <c r="CM211" s="6">
        <v>1982</v>
      </c>
      <c r="CN211" s="6">
        <v>1983</v>
      </c>
      <c r="CO211" s="6">
        <v>1984</v>
      </c>
      <c r="CP211" s="6">
        <v>1985</v>
      </c>
      <c r="CQ211" s="6">
        <v>1986</v>
      </c>
      <c r="CR211" s="6">
        <v>1987</v>
      </c>
      <c r="CS211" s="6">
        <v>1988</v>
      </c>
      <c r="CT211" s="6">
        <v>1989</v>
      </c>
      <c r="CU211" s="6">
        <v>1990</v>
      </c>
      <c r="CV211" s="6">
        <v>1991</v>
      </c>
      <c r="CW211" s="6">
        <v>1992</v>
      </c>
      <c r="CX211" s="6">
        <v>1993</v>
      </c>
      <c r="CY211" s="6">
        <v>1994</v>
      </c>
      <c r="CZ211" s="6">
        <v>1995</v>
      </c>
      <c r="DA211" s="6">
        <v>1996</v>
      </c>
      <c r="DB211" s="6">
        <v>1997</v>
      </c>
      <c r="DC211" s="6">
        <v>1998</v>
      </c>
      <c r="DD211" s="6">
        <v>1999</v>
      </c>
      <c r="DE211" s="6">
        <v>2000</v>
      </c>
      <c r="DF211" s="6">
        <v>2001</v>
      </c>
      <c r="DG211" s="6">
        <v>2002</v>
      </c>
      <c r="DH211" s="6">
        <v>2003</v>
      </c>
      <c r="DI211" s="6">
        <v>2004</v>
      </c>
      <c r="DJ211" s="6">
        <v>2005</v>
      </c>
      <c r="DK211" s="6">
        <v>2006</v>
      </c>
      <c r="DL211" s="6">
        <v>2007</v>
      </c>
      <c r="DM211" s="6">
        <v>2008</v>
      </c>
      <c r="DN211" s="6">
        <v>2009</v>
      </c>
      <c r="DO211" s="6">
        <v>2010</v>
      </c>
      <c r="DP211" s="6">
        <v>2011</v>
      </c>
      <c r="DQ211" s="6">
        <v>2012</v>
      </c>
      <c r="DR211" s="6">
        <v>2013</v>
      </c>
      <c r="DS211" s="6">
        <v>2014</v>
      </c>
      <c r="DT211" s="6">
        <v>2015</v>
      </c>
      <c r="DU211" s="6">
        <v>2016</v>
      </c>
      <c r="DV211" s="6">
        <v>2017</v>
      </c>
      <c r="DW211" s="6">
        <v>2018</v>
      </c>
    </row>
    <row r="212" spans="4:129" s="6" customFormat="1" x14ac:dyDescent="0.25">
      <c r="D212" s="6" t="s">
        <v>10</v>
      </c>
      <c r="E212" s="6" t="s">
        <v>14</v>
      </c>
      <c r="F212" s="6" t="s">
        <v>15</v>
      </c>
      <c r="G212" s="6" t="s">
        <v>16</v>
      </c>
      <c r="I212" s="6">
        <v>0.11238000000000001</v>
      </c>
      <c r="J212" s="6">
        <v>0.11301000000000001</v>
      </c>
      <c r="K212" s="6">
        <v>9.6479999999999996E-2</v>
      </c>
      <c r="L212" s="6">
        <v>0.16686000000000001</v>
      </c>
      <c r="M212" s="6">
        <v>0.16263</v>
      </c>
      <c r="N212" s="6">
        <v>0.17477999999999999</v>
      </c>
      <c r="O212" s="6">
        <v>0.14580000000000001</v>
      </c>
      <c r="P212" s="6">
        <v>0.70916999999999997</v>
      </c>
      <c r="Q212" s="6">
        <v>1.5533399999999999</v>
      </c>
      <c r="R212" s="6">
        <v>2.5577700000000001</v>
      </c>
      <c r="S212" s="6">
        <v>2.5297199999999997</v>
      </c>
      <c r="T212" s="6">
        <v>2.8286699999999998</v>
      </c>
      <c r="U212" s="6">
        <v>3.8865669999999999</v>
      </c>
      <c r="V212" s="6">
        <v>5.5996579999999998</v>
      </c>
      <c r="W212" s="6">
        <v>6.7184379999999999</v>
      </c>
      <c r="X212" s="6">
        <v>8.4353589999999983</v>
      </c>
      <c r="Y212" s="6">
        <v>7.3884699999999999</v>
      </c>
      <c r="Z212" s="6">
        <v>9.1953259999999997</v>
      </c>
      <c r="AA212" s="6">
        <v>8.6040219999999987</v>
      </c>
      <c r="AB212" s="6">
        <v>8.9168430000000001</v>
      </c>
      <c r="AC212" s="6">
        <v>8.5374300000000005</v>
      </c>
      <c r="AD212" s="6">
        <v>9.5596200000000007</v>
      </c>
      <c r="AE212" s="6">
        <v>9.030660000000001</v>
      </c>
      <c r="AF212" s="6">
        <v>8.6649000000000012</v>
      </c>
      <c r="AG212" s="6">
        <v>9.4744510000000002</v>
      </c>
      <c r="AH212" s="6">
        <v>9.064235</v>
      </c>
      <c r="AI212" s="6">
        <v>9.6340240000000019</v>
      </c>
      <c r="AJ212" s="6">
        <v>10.819964000000001</v>
      </c>
      <c r="AK212" s="6">
        <v>9.3966950000000011</v>
      </c>
      <c r="AL212" s="6">
        <v>8.4852129999999981</v>
      </c>
      <c r="AM212" s="6">
        <v>6.9914510000000005</v>
      </c>
      <c r="AN212" s="6">
        <v>7.3756780000000006</v>
      </c>
      <c r="AO212" s="6">
        <v>8.078460999999999</v>
      </c>
      <c r="AP212" s="6">
        <v>9.2997500000000013</v>
      </c>
      <c r="AQ212" s="6">
        <v>9.4060030000000001</v>
      </c>
      <c r="AR212" s="6">
        <v>10.169438999999997</v>
      </c>
      <c r="AS212" s="6">
        <v>11.333647000000001</v>
      </c>
      <c r="AT212" s="6">
        <v>13.370768</v>
      </c>
      <c r="AU212" s="6">
        <v>16.783353000000002</v>
      </c>
      <c r="AV212" s="6">
        <v>16.061833000000007</v>
      </c>
      <c r="AW212" s="6">
        <v>16.338000000000001</v>
      </c>
      <c r="AX212" s="6">
        <v>13.382576</v>
      </c>
      <c r="AY212" s="6">
        <v>13.499530999999996</v>
      </c>
      <c r="AZ212" s="6">
        <v>15.745511</v>
      </c>
      <c r="BA212" s="6">
        <v>16.033535000000001</v>
      </c>
      <c r="BB212" s="6">
        <v>16.686266000000003</v>
      </c>
      <c r="BC212" s="6">
        <v>15.509965999999999</v>
      </c>
      <c r="BD212" s="6">
        <v>15.123821000000001</v>
      </c>
      <c r="BE212" s="6">
        <v>15.4806118817</v>
      </c>
      <c r="BV212" s="6" t="s">
        <v>10</v>
      </c>
      <c r="BW212" s="6" t="s">
        <v>11</v>
      </c>
      <c r="BX212" s="6" t="s">
        <v>12</v>
      </c>
      <c r="BY212" s="6" t="s">
        <v>13</v>
      </c>
      <c r="CA212" s="6">
        <v>4.8064021441876701</v>
      </c>
      <c r="CB212" s="6">
        <v>4.811771940841659</v>
      </c>
      <c r="CC212" s="6">
        <v>4.8408069483933014</v>
      </c>
      <c r="CD212" s="6">
        <v>4.9668381228349707</v>
      </c>
      <c r="CE212" s="6">
        <v>5.6917871443296395</v>
      </c>
      <c r="CF212" s="6">
        <v>5.868287976004499</v>
      </c>
      <c r="CG212" s="6">
        <v>5.9046426353042003</v>
      </c>
      <c r="CH212" s="6">
        <v>6.4021335309861005</v>
      </c>
      <c r="CI212" s="6">
        <v>6.9299733238923986</v>
      </c>
      <c r="CJ212" s="6">
        <v>7.0751675428184013</v>
      </c>
      <c r="CK212" s="6">
        <v>7.8749123381107626</v>
      </c>
      <c r="CL212" s="6">
        <v>8.7624571012033812</v>
      </c>
      <c r="CM212" s="6">
        <v>11.105102337340737</v>
      </c>
      <c r="CN212" s="6">
        <v>11.989077305062466</v>
      </c>
      <c r="CO212" s="6">
        <v>14.012049061446476</v>
      </c>
      <c r="CP212" s="6">
        <v>15.01144109268291</v>
      </c>
      <c r="CQ212" s="6">
        <v>15.468768205409981</v>
      </c>
      <c r="CR212" s="6">
        <v>15.853260149191005</v>
      </c>
      <c r="CS212" s="6">
        <v>16.729505210013002</v>
      </c>
      <c r="CT212" s="6">
        <v>57.067105463891025</v>
      </c>
      <c r="CU212" s="6">
        <v>63.928632058505123</v>
      </c>
      <c r="CV212" s="6">
        <v>62.808813395230963</v>
      </c>
      <c r="CW212" s="6">
        <v>65.446702848868597</v>
      </c>
      <c r="CX212" s="6">
        <v>65.284232765195668</v>
      </c>
      <c r="CY212" s="6">
        <v>68.3743833155647</v>
      </c>
      <c r="CZ212" s="6">
        <v>67.337278522326756</v>
      </c>
      <c r="DA212" s="6">
        <v>71.903752171298279</v>
      </c>
      <c r="DB212" s="6">
        <v>71.721281128052198</v>
      </c>
      <c r="DC212" s="6">
        <v>70.593472268689396</v>
      </c>
      <c r="DD212" s="6">
        <v>49.605888449069994</v>
      </c>
      <c r="DE212" s="6">
        <v>50.349742450586</v>
      </c>
      <c r="DF212" s="6">
        <v>52.632464809334017</v>
      </c>
      <c r="DG212" s="6">
        <v>59.756597208712982</v>
      </c>
      <c r="DH212" s="6">
        <v>64.124043681941004</v>
      </c>
      <c r="DI212" s="6">
        <v>69.491900183438005</v>
      </c>
      <c r="DJ212" s="6">
        <v>76.223691495392984</v>
      </c>
      <c r="DK212" s="6">
        <v>75.827234249267988</v>
      </c>
      <c r="DL212" s="6">
        <v>81.30832847214198</v>
      </c>
      <c r="DM212" s="6">
        <v>87.502139806732984</v>
      </c>
      <c r="DN212" s="6">
        <v>93.40124841514502</v>
      </c>
      <c r="DO212" s="6">
        <v>109.58289322142602</v>
      </c>
      <c r="DP212" s="6">
        <v>112.79502737341461</v>
      </c>
      <c r="DQ212" s="6">
        <v>125.87502277770469</v>
      </c>
      <c r="DR212" s="6">
        <v>135.97532741345898</v>
      </c>
      <c r="DS212" s="6">
        <v>146.21680903729606</v>
      </c>
      <c r="DT212" s="6">
        <v>153.86056395768253</v>
      </c>
      <c r="DU212" s="6">
        <v>180.23628764283811</v>
      </c>
      <c r="DV212" s="6">
        <v>188.19064907468606</v>
      </c>
      <c r="DW212" s="6">
        <v>188.19064907468606</v>
      </c>
    </row>
    <row r="213" spans="4:129" s="6" customFormat="1" x14ac:dyDescent="0.25">
      <c r="D213" s="6" t="s">
        <v>10</v>
      </c>
      <c r="E213" s="6" t="s">
        <v>14</v>
      </c>
      <c r="F213" s="6" t="s">
        <v>15</v>
      </c>
      <c r="G213" s="6" t="s">
        <v>16</v>
      </c>
      <c r="I213" s="6">
        <v>17.6148403933</v>
      </c>
      <c r="J213" s="6">
        <v>17.909873722199997</v>
      </c>
      <c r="K213" s="6">
        <v>19.017120483199996</v>
      </c>
      <c r="L213" s="6">
        <v>20.962916236199998</v>
      </c>
      <c r="M213" s="6">
        <v>21.170057330400002</v>
      </c>
      <c r="N213" s="6">
        <v>20.130979960070004</v>
      </c>
      <c r="O213" s="6">
        <v>21.894815162269996</v>
      </c>
      <c r="P213" s="6">
        <v>22.979391945539998</v>
      </c>
      <c r="Q213" s="6">
        <v>23.540101699500003</v>
      </c>
      <c r="R213" s="6">
        <v>23.707086108999992</v>
      </c>
      <c r="S213" s="6">
        <v>22.788068210500011</v>
      </c>
      <c r="T213" s="6">
        <v>22.432519746199997</v>
      </c>
      <c r="U213" s="6">
        <v>23.860319391600015</v>
      </c>
      <c r="V213" s="6">
        <v>23.880758225499999</v>
      </c>
      <c r="W213" s="6">
        <v>24.857231262300001</v>
      </c>
      <c r="X213" s="6">
        <v>26.091611989199993</v>
      </c>
      <c r="Y213" s="6">
        <v>27.250251866499998</v>
      </c>
      <c r="Z213" s="6">
        <v>28.1504847189</v>
      </c>
      <c r="AA213" s="6">
        <v>29.269876664700007</v>
      </c>
      <c r="AB213" s="6">
        <v>30.27627140640001</v>
      </c>
      <c r="AC213" s="6">
        <v>28.373784551</v>
      </c>
      <c r="AD213" s="6">
        <v>28.190235299200005</v>
      </c>
      <c r="AE213" s="6">
        <v>29.133224320000007</v>
      </c>
      <c r="AF213" s="6">
        <v>30.365274025100021</v>
      </c>
      <c r="AG213" s="6">
        <v>30.853213332199982</v>
      </c>
      <c r="AH213" s="6">
        <v>32.183734929800003</v>
      </c>
      <c r="AI213" s="6">
        <v>32.70589067549998</v>
      </c>
      <c r="AJ213" s="6">
        <v>35.018471761800008</v>
      </c>
      <c r="AK213" s="6">
        <v>36.498995228600002</v>
      </c>
      <c r="AL213" s="6">
        <v>36.079565688000002</v>
      </c>
      <c r="AM213" s="6">
        <v>37.137400278640008</v>
      </c>
      <c r="AN213" s="6">
        <v>38.12698630915002</v>
      </c>
      <c r="AO213" s="6">
        <v>39.930458487620008</v>
      </c>
      <c r="AP213" s="6">
        <v>42.228504851400004</v>
      </c>
      <c r="AQ213" s="6">
        <v>42.687768174199995</v>
      </c>
      <c r="AR213" s="6">
        <v>44.077814800539997</v>
      </c>
      <c r="AS213" s="6">
        <v>45.410754027849976</v>
      </c>
      <c r="AT213" s="6">
        <v>47.212986176519998</v>
      </c>
      <c r="AU213" s="6">
        <v>48.032554787129989</v>
      </c>
      <c r="AV213" s="6">
        <v>47.077557061939977</v>
      </c>
      <c r="AW213" s="6">
        <v>49.837301660040019</v>
      </c>
      <c r="AX213" s="6">
        <v>50.552852100849989</v>
      </c>
      <c r="AY213" s="6">
        <v>51.262362297800003</v>
      </c>
      <c r="AZ213" s="6">
        <v>52.630224576800011</v>
      </c>
      <c r="BA213" s="6">
        <v>52.908144632160003</v>
      </c>
      <c r="BB213" s="6">
        <v>53.027110329260005</v>
      </c>
      <c r="BC213" s="6">
        <v>52.194663754559983</v>
      </c>
      <c r="BD213" s="6">
        <v>51.725495470930014</v>
      </c>
      <c r="BE213" s="6">
        <v>51.918520413597001</v>
      </c>
      <c r="BV213" s="6" t="s">
        <v>10</v>
      </c>
      <c r="BW213" s="6" t="s">
        <v>11</v>
      </c>
      <c r="BX213" s="6" t="s">
        <v>12</v>
      </c>
      <c r="BY213" s="6" t="s">
        <v>13</v>
      </c>
      <c r="CA213" s="6">
        <v>42.957544427894007</v>
      </c>
      <c r="CB213" s="6">
        <v>44.969930503074018</v>
      </c>
      <c r="CC213" s="6">
        <v>49.853591699391025</v>
      </c>
      <c r="CD213" s="6">
        <v>54.355569072832999</v>
      </c>
      <c r="CE213" s="6">
        <v>56.663363963786004</v>
      </c>
      <c r="CF213" s="6">
        <v>57.746252552994029</v>
      </c>
      <c r="CG213" s="6">
        <v>61.582037565444978</v>
      </c>
      <c r="CH213" s="6">
        <v>65.044032788063006</v>
      </c>
      <c r="CI213" s="6">
        <v>67.063930679270982</v>
      </c>
      <c r="CJ213" s="6">
        <v>69.317513139692963</v>
      </c>
      <c r="CK213" s="6">
        <v>70.679194898320034</v>
      </c>
      <c r="CL213" s="6">
        <v>70.490594612846039</v>
      </c>
      <c r="CM213" s="6">
        <v>70.202189933853987</v>
      </c>
      <c r="CN213" s="6">
        <v>71.890287575981063</v>
      </c>
      <c r="CO213" s="6">
        <v>74.898610495098026</v>
      </c>
      <c r="CP213" s="6">
        <v>75.908342594940748</v>
      </c>
      <c r="CQ213" s="6">
        <v>78.37415394152255</v>
      </c>
      <c r="CR213" s="6">
        <v>81.523354262617374</v>
      </c>
      <c r="CS213" s="6">
        <v>85.28033010647998</v>
      </c>
      <c r="CT213" s="6">
        <v>92.540693892951921</v>
      </c>
      <c r="CU213" s="6">
        <v>108.24304958174908</v>
      </c>
      <c r="CV213" s="6">
        <v>114.52056759904907</v>
      </c>
      <c r="CW213" s="6">
        <v>120.46258677713796</v>
      </c>
      <c r="CX213" s="6">
        <v>122.76695335520124</v>
      </c>
      <c r="CY213" s="6">
        <v>127.02541690487945</v>
      </c>
      <c r="CZ213" s="6">
        <v>131.53027865985752</v>
      </c>
      <c r="DA213" s="6">
        <v>135.54536295961199</v>
      </c>
      <c r="DB213" s="6">
        <v>146.53089471860878</v>
      </c>
      <c r="DC213" s="6">
        <v>152.10279651242277</v>
      </c>
      <c r="DD213" s="6">
        <v>155.06313613707582</v>
      </c>
      <c r="DE213" s="6">
        <v>158.43430213442255</v>
      </c>
      <c r="DF213" s="6">
        <v>165.78682321392435</v>
      </c>
      <c r="DG213" s="6">
        <v>168.75335286139378</v>
      </c>
      <c r="DH213" s="6">
        <v>174.59080746654323</v>
      </c>
      <c r="DI213" s="6">
        <v>184.20041578943986</v>
      </c>
      <c r="DJ213" s="6">
        <v>190.65387462785404</v>
      </c>
      <c r="DK213" s="6">
        <v>196.97762818029943</v>
      </c>
      <c r="DL213" s="6">
        <v>205.66755936066971</v>
      </c>
      <c r="DM213" s="6">
        <v>210.14064898118809</v>
      </c>
      <c r="DN213" s="6">
        <v>211.20989329791021</v>
      </c>
      <c r="DO213" s="6">
        <v>232.70405146411923</v>
      </c>
      <c r="DP213" s="6">
        <v>239.97565094317522</v>
      </c>
      <c r="DQ213" s="6">
        <v>248.82401058615591</v>
      </c>
      <c r="DR213" s="6">
        <v>247.94439281276985</v>
      </c>
      <c r="DS213" s="6">
        <v>250.81960096537367</v>
      </c>
      <c r="DT213" s="6">
        <v>254.88911734532294</v>
      </c>
      <c r="DU213" s="6">
        <v>260.81920615689074</v>
      </c>
      <c r="DV213" s="6">
        <v>263.47836770191276</v>
      </c>
      <c r="DW213" s="6">
        <v>271.79332347698499</v>
      </c>
    </row>
    <row r="214" spans="4:129" s="6" customFormat="1" x14ac:dyDescent="0.25">
      <c r="D214" s="6" t="s">
        <v>10</v>
      </c>
      <c r="E214" s="6" t="s">
        <v>17</v>
      </c>
      <c r="F214" s="6" t="s">
        <v>18</v>
      </c>
      <c r="G214" s="6" t="s">
        <v>19</v>
      </c>
      <c r="I214" s="6">
        <v>118.63892644134998</v>
      </c>
      <c r="J214" s="6">
        <v>119.03723530056998</v>
      </c>
      <c r="K214" s="6">
        <v>124.02554467548997</v>
      </c>
      <c r="L214" s="6">
        <v>128.40769532919995</v>
      </c>
      <c r="M214" s="6">
        <v>134.97406709346998</v>
      </c>
      <c r="N214" s="6">
        <v>134.60032455506996</v>
      </c>
      <c r="O214" s="6">
        <v>138.71518987786001</v>
      </c>
      <c r="P214" s="6">
        <v>143.07913882765004</v>
      </c>
      <c r="Q214" s="6">
        <v>149.28112475291991</v>
      </c>
      <c r="R214" s="6">
        <v>155.48181118081453</v>
      </c>
      <c r="S214" s="6">
        <v>160.90325368662005</v>
      </c>
      <c r="T214" s="6">
        <v>161.368586580098</v>
      </c>
      <c r="U214" s="6">
        <v>166.72961834933992</v>
      </c>
      <c r="V214" s="6">
        <v>178.97592568333999</v>
      </c>
      <c r="W214" s="6">
        <v>203.11673735530022</v>
      </c>
      <c r="X214" s="6">
        <v>204.03273429264004</v>
      </c>
      <c r="Y214" s="6">
        <v>210.30307108040608</v>
      </c>
      <c r="Z214" s="6">
        <v>219.01062177445391</v>
      </c>
      <c r="AA214" s="6">
        <v>222.80071098868282</v>
      </c>
      <c r="AB214" s="6">
        <v>182.74796188757296</v>
      </c>
      <c r="AC214" s="6">
        <v>183.70964195235607</v>
      </c>
      <c r="AD214" s="6">
        <v>178.40227922975396</v>
      </c>
      <c r="AE214" s="6">
        <v>181.68091402907785</v>
      </c>
      <c r="AF214" s="6">
        <v>178.40107663832595</v>
      </c>
      <c r="AG214" s="6">
        <v>185.14937564390294</v>
      </c>
      <c r="AH214" s="6">
        <v>192.52576497073193</v>
      </c>
      <c r="AI214" s="6">
        <v>192.61178129887401</v>
      </c>
      <c r="AJ214" s="6">
        <v>197.78902566982003</v>
      </c>
      <c r="AK214" s="6">
        <v>200.35796860255016</v>
      </c>
      <c r="AL214" s="6">
        <v>229.31453593294194</v>
      </c>
      <c r="AM214" s="6">
        <v>233.57052182377402</v>
      </c>
      <c r="AN214" s="6">
        <v>222.23285951554118</v>
      </c>
      <c r="AO214" s="6">
        <v>224.88910975223109</v>
      </c>
      <c r="AP214" s="6">
        <v>236.466178502242</v>
      </c>
      <c r="AQ214" s="6">
        <v>251.88156738999598</v>
      </c>
      <c r="AR214" s="6">
        <v>254.6822183109231</v>
      </c>
      <c r="AS214" s="6">
        <v>265.79898270898099</v>
      </c>
      <c r="AT214" s="6">
        <v>270.89168161675309</v>
      </c>
      <c r="AU214" s="6">
        <v>268.06868796312801</v>
      </c>
      <c r="AV214" s="6">
        <v>245.45977742584301</v>
      </c>
      <c r="AW214" s="6">
        <v>261.312632752242</v>
      </c>
      <c r="AX214" s="6">
        <v>265.14634018854605</v>
      </c>
      <c r="AY214" s="6">
        <v>265.53460999345907</v>
      </c>
      <c r="AZ214" s="6">
        <v>270.96747810807994</v>
      </c>
      <c r="BA214" s="6">
        <v>268.74891054851912</v>
      </c>
      <c r="BB214" s="6">
        <v>275.69292350659492</v>
      </c>
      <c r="BC214" s="6">
        <v>276.53840371594123</v>
      </c>
      <c r="BD214" s="6">
        <v>283.689784392994</v>
      </c>
      <c r="BE214" s="6">
        <v>281.98323938599401</v>
      </c>
      <c r="BV214" s="6" t="s">
        <v>10</v>
      </c>
      <c r="BW214" s="6" t="s">
        <v>14</v>
      </c>
      <c r="BX214" s="6" t="s">
        <v>15</v>
      </c>
      <c r="BY214" s="6" t="s">
        <v>16</v>
      </c>
      <c r="CA214" s="6">
        <v>0.11238000000000001</v>
      </c>
      <c r="CB214" s="6">
        <v>0.11301000000000001</v>
      </c>
      <c r="CC214" s="6">
        <v>9.6479999999999996E-2</v>
      </c>
      <c r="CD214" s="6">
        <v>0.16686000000000001</v>
      </c>
      <c r="CE214" s="6">
        <v>0.16263</v>
      </c>
      <c r="CF214" s="6">
        <v>0.17477999999999999</v>
      </c>
      <c r="CG214" s="6">
        <v>0.14580000000000001</v>
      </c>
      <c r="CH214" s="6">
        <v>0.70916999999999997</v>
      </c>
      <c r="CI214" s="6">
        <v>1.5533399999999999</v>
      </c>
      <c r="CJ214" s="6">
        <v>2.5577700000000001</v>
      </c>
      <c r="CK214" s="6">
        <v>2.5297199999999997</v>
      </c>
      <c r="CL214" s="6">
        <v>2.8286699999999998</v>
      </c>
      <c r="CM214" s="6">
        <v>3.8865669999999999</v>
      </c>
      <c r="CN214" s="6">
        <v>5.5996579999999998</v>
      </c>
      <c r="CO214" s="6">
        <v>6.7184379999999999</v>
      </c>
      <c r="CP214" s="6">
        <v>8.4353589999999983</v>
      </c>
      <c r="CQ214" s="6">
        <v>7.3884699999999999</v>
      </c>
      <c r="CR214" s="6">
        <v>9.1953259999999997</v>
      </c>
      <c r="CS214" s="6">
        <v>8.6040219999999987</v>
      </c>
      <c r="CT214" s="6">
        <v>8.9168430000000001</v>
      </c>
      <c r="CU214" s="6">
        <v>8.5374300000000005</v>
      </c>
      <c r="CV214" s="6">
        <v>9.5596200000000007</v>
      </c>
      <c r="CW214" s="6">
        <v>9.030660000000001</v>
      </c>
      <c r="CX214" s="6">
        <v>8.6649000000000012</v>
      </c>
      <c r="CY214" s="6">
        <v>9.4744510000000002</v>
      </c>
      <c r="CZ214" s="6">
        <v>9.064235</v>
      </c>
      <c r="DA214" s="6">
        <v>9.6340240000000019</v>
      </c>
      <c r="DB214" s="6">
        <v>10.819964000000001</v>
      </c>
      <c r="DC214" s="6">
        <v>9.3966950000000011</v>
      </c>
      <c r="DD214" s="6">
        <v>8.4852129999999981</v>
      </c>
      <c r="DE214" s="6">
        <v>6.9914510000000005</v>
      </c>
      <c r="DF214" s="6">
        <v>7.3756780000000006</v>
      </c>
      <c r="DG214" s="6">
        <v>8.078460999999999</v>
      </c>
      <c r="DH214" s="6">
        <v>9.2997500000000013</v>
      </c>
      <c r="DI214" s="6">
        <v>9.4060030000000001</v>
      </c>
      <c r="DJ214" s="6">
        <v>10.169438999999997</v>
      </c>
      <c r="DK214" s="6">
        <v>11.333647000000001</v>
      </c>
      <c r="DL214" s="6">
        <v>13.370768</v>
      </c>
      <c r="DM214" s="6">
        <v>16.783353000000002</v>
      </c>
      <c r="DN214" s="6">
        <v>16.061833000000007</v>
      </c>
      <c r="DO214" s="6">
        <v>16.338000000000001</v>
      </c>
      <c r="DP214" s="6">
        <v>13.382576</v>
      </c>
      <c r="DQ214" s="6">
        <v>13.499530999999996</v>
      </c>
      <c r="DR214" s="6">
        <v>15.745511</v>
      </c>
      <c r="DS214" s="6">
        <v>16.033535000000001</v>
      </c>
      <c r="DT214" s="6">
        <v>16.686266000000003</v>
      </c>
      <c r="DU214" s="6">
        <v>15.509965999999999</v>
      </c>
      <c r="DV214" s="6">
        <v>15.123821000000001</v>
      </c>
      <c r="DW214" s="6">
        <v>15.4806118817</v>
      </c>
    </row>
    <row r="215" spans="4:129" s="6" customFormat="1" x14ac:dyDescent="0.25">
      <c r="D215" s="6" t="s">
        <v>10</v>
      </c>
      <c r="E215" s="6" t="s">
        <v>17</v>
      </c>
      <c r="F215" s="6" t="s">
        <v>18</v>
      </c>
      <c r="G215" s="6" t="s">
        <v>19</v>
      </c>
      <c r="I215" s="6">
        <v>197.91485819463983</v>
      </c>
      <c r="J215" s="6">
        <v>174.1769465468399</v>
      </c>
      <c r="K215" s="6">
        <v>178.24937804275729</v>
      </c>
      <c r="L215" s="6">
        <v>183.26481037176544</v>
      </c>
      <c r="M215" s="6">
        <v>182.22251599011122</v>
      </c>
      <c r="N215" s="6">
        <v>184.27725289982573</v>
      </c>
      <c r="O215" s="6">
        <v>189.20604626409573</v>
      </c>
      <c r="P215" s="6">
        <v>202.93094734652803</v>
      </c>
      <c r="Q215" s="6">
        <v>212.50882047329802</v>
      </c>
      <c r="R215" s="6">
        <v>219.8918201100218</v>
      </c>
      <c r="S215" s="6">
        <v>218.34112899263548</v>
      </c>
      <c r="T215" s="6">
        <v>214.79298517842992</v>
      </c>
      <c r="U215" s="6">
        <v>210.82731869614139</v>
      </c>
      <c r="V215" s="6">
        <v>209.4351020402334</v>
      </c>
      <c r="W215" s="6">
        <v>218.81801285903751</v>
      </c>
      <c r="X215" s="6">
        <v>213.86418964951898</v>
      </c>
      <c r="Y215" s="6">
        <v>215.29174491976633</v>
      </c>
      <c r="Z215" s="6">
        <v>222.1056008683822</v>
      </c>
      <c r="AA215" s="6">
        <v>230.34757388227209</v>
      </c>
      <c r="AB215" s="6">
        <v>228.81542175312879</v>
      </c>
      <c r="AC215" s="6">
        <v>215.89653507022703</v>
      </c>
      <c r="AD215" s="6">
        <v>213.29297283656109</v>
      </c>
      <c r="AE215" s="6">
        <v>209.86830277886705</v>
      </c>
      <c r="AF215" s="6">
        <v>209.47590840557604</v>
      </c>
      <c r="AG215" s="6">
        <v>211.88250575305071</v>
      </c>
      <c r="AH215" s="6">
        <v>221.65329746640941</v>
      </c>
      <c r="AI215" s="6">
        <v>214.78423678297696</v>
      </c>
      <c r="AJ215" s="6">
        <v>212.73308816590861</v>
      </c>
      <c r="AK215" s="6">
        <v>215.55388264833144</v>
      </c>
      <c r="AL215" s="6">
        <v>202.48797988889467</v>
      </c>
      <c r="AM215" s="6">
        <v>203.53816228898648</v>
      </c>
      <c r="AN215" s="6">
        <v>205.88397791157368</v>
      </c>
      <c r="AO215" s="6">
        <v>207.13497721321102</v>
      </c>
      <c r="AP215" s="6">
        <v>225.06310887756655</v>
      </c>
      <c r="AQ215" s="6">
        <v>262.52943750592476</v>
      </c>
      <c r="AR215" s="6">
        <v>303.64493774971385</v>
      </c>
      <c r="AS215" s="6">
        <v>319.37077101515854</v>
      </c>
      <c r="AT215" s="6">
        <v>335.0002491670997</v>
      </c>
      <c r="AU215" s="6">
        <v>348.98946730021709</v>
      </c>
      <c r="AV215" s="6">
        <v>354.79184514187517</v>
      </c>
      <c r="AW215" s="6">
        <v>383.31941154769538</v>
      </c>
      <c r="AX215" s="6">
        <v>396.96065164901648</v>
      </c>
      <c r="AY215" s="6">
        <v>400.37199817706909</v>
      </c>
      <c r="AZ215" s="6">
        <v>393.85308218073084</v>
      </c>
      <c r="BA215" s="6">
        <v>395.69075936130201</v>
      </c>
      <c r="BB215" s="6">
        <v>393.43827556547342</v>
      </c>
      <c r="BC215" s="6">
        <v>375.17424740161402</v>
      </c>
      <c r="BD215" s="6">
        <v>362.58114569229798</v>
      </c>
      <c r="BE215" s="6">
        <v>373.04355427767746</v>
      </c>
      <c r="BV215" s="6" t="s">
        <v>10</v>
      </c>
      <c r="BW215" s="6" t="s">
        <v>14</v>
      </c>
      <c r="BX215" s="6" t="s">
        <v>15</v>
      </c>
      <c r="BY215" s="6" t="s">
        <v>16</v>
      </c>
      <c r="CA215" s="6">
        <v>17.6148403933</v>
      </c>
      <c r="CB215" s="6">
        <v>17.909873722199997</v>
      </c>
      <c r="CC215" s="6">
        <v>19.017120483199996</v>
      </c>
      <c r="CD215" s="6">
        <v>20.962916236199998</v>
      </c>
      <c r="CE215" s="6">
        <v>21.170057330400002</v>
      </c>
      <c r="CF215" s="6">
        <v>20.130979960070004</v>
      </c>
      <c r="CG215" s="6">
        <v>21.894815162269996</v>
      </c>
      <c r="CH215" s="6">
        <v>22.979391945539998</v>
      </c>
      <c r="CI215" s="6">
        <v>23.540101699500003</v>
      </c>
      <c r="CJ215" s="6">
        <v>23.707086108999992</v>
      </c>
      <c r="CK215" s="6">
        <v>22.788068210500011</v>
      </c>
      <c r="CL215" s="6">
        <v>22.432519746199997</v>
      </c>
      <c r="CM215" s="6">
        <v>23.860319391600015</v>
      </c>
      <c r="CN215" s="6">
        <v>23.880758225499999</v>
      </c>
      <c r="CO215" s="6">
        <v>24.857231262300001</v>
      </c>
      <c r="CP215" s="6">
        <v>26.091611989199993</v>
      </c>
      <c r="CQ215" s="6">
        <v>27.250251866499998</v>
      </c>
      <c r="CR215" s="6">
        <v>28.1504847189</v>
      </c>
      <c r="CS215" s="6">
        <v>29.269876664700007</v>
      </c>
      <c r="CT215" s="6">
        <v>30.27627140640001</v>
      </c>
      <c r="CU215" s="6">
        <v>28.373784551</v>
      </c>
      <c r="CV215" s="6">
        <v>28.190235299200005</v>
      </c>
      <c r="CW215" s="6">
        <v>29.133224320000007</v>
      </c>
      <c r="CX215" s="6">
        <v>30.365274025100021</v>
      </c>
      <c r="CY215" s="6">
        <v>30.853213332199982</v>
      </c>
      <c r="CZ215" s="6">
        <v>32.183734929800003</v>
      </c>
      <c r="DA215" s="6">
        <v>32.70589067549998</v>
      </c>
      <c r="DB215" s="6">
        <v>35.018471761800008</v>
      </c>
      <c r="DC215" s="6">
        <v>36.498995228600002</v>
      </c>
      <c r="DD215" s="6">
        <v>36.079565688000002</v>
      </c>
      <c r="DE215" s="6">
        <v>37.137400278640008</v>
      </c>
      <c r="DF215" s="6">
        <v>38.12698630915002</v>
      </c>
      <c r="DG215" s="6">
        <v>39.930458487620008</v>
      </c>
      <c r="DH215" s="6">
        <v>42.228504851400004</v>
      </c>
      <c r="DI215" s="6">
        <v>42.687768174199995</v>
      </c>
      <c r="DJ215" s="6">
        <v>44.077814800539997</v>
      </c>
      <c r="DK215" s="6">
        <v>45.410754027849976</v>
      </c>
      <c r="DL215" s="6">
        <v>47.212986176519998</v>
      </c>
      <c r="DM215" s="6">
        <v>48.032554787129989</v>
      </c>
      <c r="DN215" s="6">
        <v>47.077557061939977</v>
      </c>
      <c r="DO215" s="6">
        <v>49.837301660040019</v>
      </c>
      <c r="DP215" s="6">
        <v>50.552852100849989</v>
      </c>
      <c r="DQ215" s="6">
        <v>51.262362297800003</v>
      </c>
      <c r="DR215" s="6">
        <v>52.630224576800011</v>
      </c>
      <c r="DS215" s="6">
        <v>52.908144632160003</v>
      </c>
      <c r="DT215" s="6">
        <v>53.027110329260005</v>
      </c>
      <c r="DU215" s="6">
        <v>52.194663754559983</v>
      </c>
      <c r="DV215" s="6">
        <v>51.725495470930014</v>
      </c>
      <c r="DW215" s="6">
        <v>51.918520413597001</v>
      </c>
    </row>
    <row r="216" spans="4:129" s="6" customFormat="1" x14ac:dyDescent="0.25">
      <c r="D216" s="6" t="s">
        <v>10</v>
      </c>
      <c r="E216" s="6" t="s">
        <v>20</v>
      </c>
      <c r="F216" s="6" t="s">
        <v>21</v>
      </c>
      <c r="G216" s="6" t="s">
        <v>22</v>
      </c>
      <c r="I216" s="6">
        <v>2.3463629582486991</v>
      </c>
      <c r="J216" s="6">
        <v>2.386398347948699</v>
      </c>
      <c r="K216" s="6">
        <v>2.4875004950097992</v>
      </c>
      <c r="L216" s="6">
        <v>2.5817139991902991</v>
      </c>
      <c r="M216" s="6">
        <v>2.4974147890797989</v>
      </c>
      <c r="N216" s="6">
        <v>2.6576492054754004</v>
      </c>
      <c r="O216" s="6">
        <v>2.6500138499020003</v>
      </c>
      <c r="P216" s="6">
        <v>2.7967741339185004</v>
      </c>
      <c r="Q216" s="6">
        <v>2.8841732473909989</v>
      </c>
      <c r="R216" s="6">
        <v>3.0006039071737005</v>
      </c>
      <c r="S216" s="6">
        <v>3.009715758180401</v>
      </c>
      <c r="T216" s="6">
        <v>2.9462134764725016</v>
      </c>
      <c r="U216" s="6">
        <v>3.0029290555379</v>
      </c>
      <c r="V216" s="6">
        <v>3.0829878329622007</v>
      </c>
      <c r="W216" s="6">
        <v>3.2925656201290003</v>
      </c>
      <c r="X216" s="6">
        <v>3.4013795563435005</v>
      </c>
      <c r="Y216" s="6">
        <v>3.5701723750915004</v>
      </c>
      <c r="Z216" s="6">
        <v>3.7179038948230012</v>
      </c>
      <c r="AA216" s="6">
        <v>3.8912309286625009</v>
      </c>
      <c r="AB216" s="6">
        <v>4.0417864738375009</v>
      </c>
      <c r="AC216" s="6">
        <v>3.8026155116015001</v>
      </c>
      <c r="AD216" s="6">
        <v>3.6828196478385009</v>
      </c>
      <c r="AE216" s="6">
        <v>3.7057734055730003</v>
      </c>
      <c r="AF216" s="6">
        <v>3.7381375489259998</v>
      </c>
      <c r="AG216" s="6">
        <v>3.8998952070740009</v>
      </c>
      <c r="AH216" s="6">
        <v>3.997059358874</v>
      </c>
      <c r="AI216" s="6">
        <v>4.1760454831939988</v>
      </c>
      <c r="AJ216" s="6">
        <v>4.3148920073310002</v>
      </c>
      <c r="AK216" s="6">
        <v>4.3986820786500012</v>
      </c>
      <c r="AL216" s="6">
        <v>4.5470455575414999</v>
      </c>
      <c r="AM216" s="6">
        <v>4.7241840390601997</v>
      </c>
      <c r="AN216" s="6">
        <v>4.6099178933356999</v>
      </c>
      <c r="AO216" s="6">
        <v>4.6518298965449993</v>
      </c>
      <c r="AP216" s="6">
        <v>4.6267613347709995</v>
      </c>
      <c r="AQ216" s="6">
        <v>4.9250965679373993</v>
      </c>
      <c r="AR216" s="6">
        <v>5.1092914411233998</v>
      </c>
      <c r="AS216" s="6">
        <v>5.1702514867179001</v>
      </c>
      <c r="AT216" s="6">
        <v>5.3049796879645994</v>
      </c>
      <c r="AU216" s="6">
        <v>5.251594542078001</v>
      </c>
      <c r="AV216" s="6">
        <v>4.9717395056624003</v>
      </c>
      <c r="AW216" s="6">
        <v>5.2380306250541011</v>
      </c>
      <c r="AX216" s="6">
        <v>5.3838031990720019</v>
      </c>
      <c r="AY216" s="6">
        <v>5.4521730693813018</v>
      </c>
      <c r="AZ216" s="6">
        <v>5.5861453800631997</v>
      </c>
      <c r="BA216" s="6">
        <v>5.7739777798877014</v>
      </c>
      <c r="BB216" s="6">
        <v>6.0965012850874007</v>
      </c>
      <c r="BC216" s="6">
        <v>6.4017420493559012</v>
      </c>
      <c r="BD216" s="6">
        <v>6.7992366975585981</v>
      </c>
      <c r="BE216" s="6">
        <v>7.0047941077706</v>
      </c>
      <c r="BV216" s="6" t="s">
        <v>10</v>
      </c>
      <c r="BW216" s="6" t="s">
        <v>17</v>
      </c>
      <c r="BX216" s="6" t="s">
        <v>18</v>
      </c>
      <c r="BY216" s="6" t="s">
        <v>19</v>
      </c>
      <c r="CA216" s="6">
        <v>118.63892644134998</v>
      </c>
      <c r="CB216" s="6">
        <v>119.03723530056998</v>
      </c>
      <c r="CC216" s="6">
        <v>124.02554467548997</v>
      </c>
      <c r="CD216" s="6">
        <v>128.40769532919995</v>
      </c>
      <c r="CE216" s="6">
        <v>134.97406709346998</v>
      </c>
      <c r="CF216" s="6">
        <v>134.60032455506996</v>
      </c>
      <c r="CG216" s="6">
        <v>138.71518987786001</v>
      </c>
      <c r="CH216" s="6">
        <v>143.07913882765004</v>
      </c>
      <c r="CI216" s="6">
        <v>149.28112475291991</v>
      </c>
      <c r="CJ216" s="6">
        <v>155.48181118081453</v>
      </c>
      <c r="CK216" s="6">
        <v>160.90325368662005</v>
      </c>
      <c r="CL216" s="6">
        <v>161.368586580098</v>
      </c>
      <c r="CM216" s="6">
        <v>166.72961834933992</v>
      </c>
      <c r="CN216" s="6">
        <v>178.97592568333999</v>
      </c>
      <c r="CO216" s="6">
        <v>203.11673735530022</v>
      </c>
      <c r="CP216" s="6">
        <v>204.03273429264004</v>
      </c>
      <c r="CQ216" s="6">
        <v>210.30307108040608</v>
      </c>
      <c r="CR216" s="6">
        <v>219.01062177445391</v>
      </c>
      <c r="CS216" s="6">
        <v>222.80071098868282</v>
      </c>
      <c r="CT216" s="6">
        <v>182.74796188757296</v>
      </c>
      <c r="CU216" s="6">
        <v>183.70964195235607</v>
      </c>
      <c r="CV216" s="6">
        <v>178.40227922975396</v>
      </c>
      <c r="CW216" s="6">
        <v>181.68091402907785</v>
      </c>
      <c r="CX216" s="6">
        <v>178.40107663832595</v>
      </c>
      <c r="CY216" s="6">
        <v>185.14937564390294</v>
      </c>
      <c r="CZ216" s="6">
        <v>192.52576497073193</v>
      </c>
      <c r="DA216" s="6">
        <v>192.61178129887401</v>
      </c>
      <c r="DB216" s="6">
        <v>197.78902566982003</v>
      </c>
      <c r="DC216" s="6">
        <v>200.35796860255016</v>
      </c>
      <c r="DD216" s="6">
        <v>229.31453593294194</v>
      </c>
      <c r="DE216" s="6">
        <v>233.57052182377402</v>
      </c>
      <c r="DF216" s="6">
        <v>222.23285951554118</v>
      </c>
      <c r="DG216" s="6">
        <v>224.88910975223109</v>
      </c>
      <c r="DH216" s="6">
        <v>236.466178502242</v>
      </c>
      <c r="DI216" s="6">
        <v>251.88156738999598</v>
      </c>
      <c r="DJ216" s="6">
        <v>254.6822183109231</v>
      </c>
      <c r="DK216" s="6">
        <v>265.79898270898099</v>
      </c>
      <c r="DL216" s="6">
        <v>270.89168161675309</v>
      </c>
      <c r="DM216" s="6">
        <v>268.06868796312801</v>
      </c>
      <c r="DN216" s="6">
        <v>245.45977742584301</v>
      </c>
      <c r="DO216" s="6">
        <v>261.312632752242</v>
      </c>
      <c r="DP216" s="6">
        <v>265.14634018854605</v>
      </c>
      <c r="DQ216" s="6">
        <v>265.53460999345907</v>
      </c>
      <c r="DR216" s="6">
        <v>270.96747810807994</v>
      </c>
      <c r="DS216" s="6">
        <v>268.74891054851912</v>
      </c>
      <c r="DT216" s="6">
        <v>275.69292350659492</v>
      </c>
      <c r="DU216" s="6">
        <v>276.53840371594123</v>
      </c>
      <c r="DV216" s="6">
        <v>283.689784392994</v>
      </c>
      <c r="DW216" s="6">
        <v>281.98323938599401</v>
      </c>
    </row>
    <row r="217" spans="4:129" s="6" customFormat="1" x14ac:dyDescent="0.25">
      <c r="D217" s="6" t="s">
        <v>23</v>
      </c>
      <c r="E217" s="6" t="s">
        <v>24</v>
      </c>
      <c r="F217" s="6" t="s">
        <v>25</v>
      </c>
      <c r="G217" s="6" t="s">
        <v>26</v>
      </c>
      <c r="I217" s="6">
        <v>1.7040010000000001E-2</v>
      </c>
      <c r="J217" s="6">
        <v>1.7040041200000001E-2</v>
      </c>
      <c r="K217" s="6">
        <v>2.6198978500000001E-2</v>
      </c>
      <c r="L217" s="6">
        <v>2.0687969E-2</v>
      </c>
      <c r="M217" s="6">
        <v>1.27169829E-2</v>
      </c>
      <c r="N217" s="6">
        <v>1.0851008000000001E-2</v>
      </c>
      <c r="O217" s="6">
        <v>1.1528991000000001E-2</v>
      </c>
      <c r="P217" s="6">
        <v>4.2815961E-2</v>
      </c>
      <c r="Q217" s="6">
        <v>0.10105187985</v>
      </c>
      <c r="R217" s="6">
        <v>0.1498228201</v>
      </c>
      <c r="S217" s="6">
        <v>0.17854177239999999</v>
      </c>
      <c r="T217" s="6">
        <v>0.16647913203</v>
      </c>
      <c r="U217" s="6">
        <v>0.24383407362000001</v>
      </c>
      <c r="V217" s="6">
        <v>0.33728388409999999</v>
      </c>
      <c r="W217" s="6">
        <v>0.43402758530000002</v>
      </c>
      <c r="X217" s="6">
        <v>0.53311228639999997</v>
      </c>
      <c r="Y217" s="6">
        <v>0.70222134680000003</v>
      </c>
      <c r="Z217" s="6">
        <v>0.71622301230000007</v>
      </c>
      <c r="AA217" s="6">
        <v>0.75874850319999998</v>
      </c>
      <c r="AB217" s="6">
        <v>0.81916498050000008</v>
      </c>
      <c r="AC217" s="6">
        <v>0.73807382027000001</v>
      </c>
      <c r="AD217" s="6">
        <v>0.76975304623980001</v>
      </c>
      <c r="AE217" s="6">
        <v>0.75523462848655998</v>
      </c>
      <c r="AF217" s="6">
        <v>1.0681186673435998</v>
      </c>
      <c r="AG217" s="6">
        <v>1.1636870756680999</v>
      </c>
      <c r="AH217" s="6">
        <v>1.2235073561669998</v>
      </c>
      <c r="AI217" s="6">
        <v>1.1773184335379998</v>
      </c>
      <c r="AJ217" s="6">
        <v>1.2250690261676001</v>
      </c>
      <c r="AK217" s="6">
        <v>1.2510833400956998</v>
      </c>
      <c r="AL217" s="6">
        <v>1.2743063567308999</v>
      </c>
      <c r="AM217" s="6">
        <v>1.2464981416694998</v>
      </c>
      <c r="AN217" s="6">
        <v>1.2292699869170998</v>
      </c>
      <c r="AO217" s="6">
        <v>1.4365141539610002</v>
      </c>
      <c r="AP217" s="6">
        <v>1.6316207932533</v>
      </c>
      <c r="AQ217" s="6">
        <v>1.9532520261363606</v>
      </c>
      <c r="AR217" s="6">
        <v>2.4300239789631193</v>
      </c>
      <c r="AS217" s="6">
        <v>3.0860460020643647</v>
      </c>
      <c r="AT217" s="6">
        <v>4.1734161539701082</v>
      </c>
      <c r="AU217" s="6">
        <v>5.9368938133200428</v>
      </c>
      <c r="AV217" s="6">
        <v>6.8018118985850355</v>
      </c>
      <c r="AW217" s="6">
        <v>7.6448460227969219</v>
      </c>
      <c r="AX217" s="6">
        <v>8.7359979158183965</v>
      </c>
      <c r="AY217" s="6">
        <v>10.076696047990158</v>
      </c>
      <c r="AZ217" s="6">
        <v>11.018847720868495</v>
      </c>
      <c r="BA217" s="6">
        <v>11.672358392603659</v>
      </c>
      <c r="BB217" s="6">
        <v>12.113993501425773</v>
      </c>
      <c r="BC217" s="6">
        <v>12.580109433081129</v>
      </c>
      <c r="BD217" s="6">
        <v>13.019822086995161</v>
      </c>
      <c r="BE217" s="6">
        <v>12.982246191257577</v>
      </c>
      <c r="BV217" s="6" t="s">
        <v>10</v>
      </c>
      <c r="BW217" s="6" t="s">
        <v>17</v>
      </c>
      <c r="BX217" s="6" t="s">
        <v>18</v>
      </c>
      <c r="BY217" s="6" t="s">
        <v>19</v>
      </c>
      <c r="CA217" s="6">
        <v>197.91485819463983</v>
      </c>
      <c r="CB217" s="6">
        <v>174.1769465468399</v>
      </c>
      <c r="CC217" s="6">
        <v>178.24937804275729</v>
      </c>
      <c r="CD217" s="6">
        <v>183.26481037176544</v>
      </c>
      <c r="CE217" s="6">
        <v>182.22251599011122</v>
      </c>
      <c r="CF217" s="6">
        <v>184.27725289982573</v>
      </c>
      <c r="CG217" s="6">
        <v>189.20604626409573</v>
      </c>
      <c r="CH217" s="6">
        <v>202.93094734652803</v>
      </c>
      <c r="CI217" s="6">
        <v>212.50882047329802</v>
      </c>
      <c r="CJ217" s="6">
        <v>219.8918201100218</v>
      </c>
      <c r="CK217" s="6">
        <v>218.34112899263548</v>
      </c>
      <c r="CL217" s="6">
        <v>214.79298517842992</v>
      </c>
      <c r="CM217" s="6">
        <v>210.82731869614139</v>
      </c>
      <c r="CN217" s="6">
        <v>209.4351020402334</v>
      </c>
      <c r="CO217" s="6">
        <v>218.81801285903751</v>
      </c>
      <c r="CP217" s="6">
        <v>213.86418964951898</v>
      </c>
      <c r="CQ217" s="6">
        <v>215.29174491976633</v>
      </c>
      <c r="CR217" s="6">
        <v>222.1056008683822</v>
      </c>
      <c r="CS217" s="6">
        <v>230.34757388227209</v>
      </c>
      <c r="CT217" s="6">
        <v>228.81542175312879</v>
      </c>
      <c r="CU217" s="6">
        <v>215.89653507022703</v>
      </c>
      <c r="CV217" s="6">
        <v>213.29297283656109</v>
      </c>
      <c r="CW217" s="6">
        <v>209.86830277886705</v>
      </c>
      <c r="CX217" s="6">
        <v>209.47590840557604</v>
      </c>
      <c r="CY217" s="6">
        <v>211.88250575305071</v>
      </c>
      <c r="CZ217" s="6">
        <v>221.65329746640941</v>
      </c>
      <c r="DA217" s="6">
        <v>214.78423678297696</v>
      </c>
      <c r="DB217" s="6">
        <v>212.73308816590861</v>
      </c>
      <c r="DC217" s="6">
        <v>215.55388264833144</v>
      </c>
      <c r="DD217" s="6">
        <v>202.48797988889467</v>
      </c>
      <c r="DE217" s="6">
        <v>203.53816228898648</v>
      </c>
      <c r="DF217" s="6">
        <v>205.88397791157368</v>
      </c>
      <c r="DG217" s="6">
        <v>207.13497721321102</v>
      </c>
      <c r="DH217" s="6">
        <v>225.06310887756655</v>
      </c>
      <c r="DI217" s="6">
        <v>262.52943750592476</v>
      </c>
      <c r="DJ217" s="6">
        <v>303.64493774971385</v>
      </c>
      <c r="DK217" s="6">
        <v>319.37077101515854</v>
      </c>
      <c r="DL217" s="6">
        <v>335.0002491670997</v>
      </c>
      <c r="DM217" s="6">
        <v>348.98946730021709</v>
      </c>
      <c r="DN217" s="6">
        <v>354.79184514187517</v>
      </c>
      <c r="DO217" s="6">
        <v>383.31941154769538</v>
      </c>
      <c r="DP217" s="6">
        <v>396.96065164901648</v>
      </c>
      <c r="DQ217" s="6">
        <v>400.37199817706909</v>
      </c>
      <c r="DR217" s="6">
        <v>393.85308218073084</v>
      </c>
      <c r="DS217" s="6">
        <v>395.69075936130201</v>
      </c>
      <c r="DT217" s="6">
        <v>393.43827556547342</v>
      </c>
      <c r="DU217" s="6">
        <v>375.17424740161402</v>
      </c>
      <c r="DV217" s="6">
        <v>362.58114569229798</v>
      </c>
      <c r="DW217" s="6">
        <v>373.04355427767746</v>
      </c>
    </row>
    <row r="218" spans="4:129" s="6" customFormat="1" x14ac:dyDescent="0.25">
      <c r="D218" s="6" t="s">
        <v>23</v>
      </c>
      <c r="F218" s="6" t="s">
        <v>25</v>
      </c>
      <c r="G218" s="6" t="s">
        <v>26</v>
      </c>
      <c r="I218" s="6">
        <v>817.88135404083812</v>
      </c>
      <c r="J218" s="6">
        <v>819.26258525622791</v>
      </c>
      <c r="K218" s="6">
        <v>840.57446270469961</v>
      </c>
      <c r="L218" s="6">
        <v>851.68893547753601</v>
      </c>
      <c r="M218" s="6">
        <v>807.71378711434772</v>
      </c>
      <c r="N218" s="6">
        <v>804.05337922827414</v>
      </c>
      <c r="O218" s="6">
        <v>803.68390579828804</v>
      </c>
      <c r="P218" s="6">
        <v>788.71271747917092</v>
      </c>
      <c r="Q218" s="6">
        <v>782.57203106760858</v>
      </c>
      <c r="R218" s="6">
        <v>738.62918891286472</v>
      </c>
      <c r="S218" s="6">
        <v>691.22160544632322</v>
      </c>
      <c r="T218" s="6">
        <v>686.50564145432952</v>
      </c>
      <c r="U218" s="6">
        <v>686.86268322191643</v>
      </c>
      <c r="V218" s="6">
        <v>691.16329537507215</v>
      </c>
      <c r="W218" s="6">
        <v>698.51439961244682</v>
      </c>
      <c r="X218" s="6">
        <v>699.40586000012911</v>
      </c>
      <c r="Y218" s="6">
        <v>724.11069803186274</v>
      </c>
      <c r="Z218" s="6">
        <v>748.32947869515453</v>
      </c>
      <c r="AA218" s="6">
        <v>774.69093616692521</v>
      </c>
      <c r="AB218" s="6">
        <v>792.93859356127609</v>
      </c>
      <c r="AC218" s="6">
        <v>802.00344575087092</v>
      </c>
      <c r="AD218" s="6">
        <v>788.07256313127596</v>
      </c>
      <c r="AE218" s="6">
        <v>781.3557123594378</v>
      </c>
      <c r="AF218" s="6">
        <v>764.07060074455796</v>
      </c>
      <c r="AG218" s="6">
        <v>747.63463679881374</v>
      </c>
      <c r="AH218" s="6">
        <v>734.08689729377545</v>
      </c>
      <c r="AI218" s="6">
        <v>735.87236718825397</v>
      </c>
      <c r="AJ218" s="6">
        <v>725.6167410044585</v>
      </c>
      <c r="AK218" s="6">
        <v>711.45127457316357</v>
      </c>
      <c r="AL218" s="6">
        <v>694.80096089488768</v>
      </c>
      <c r="AM218" s="6">
        <v>680.2630221788221</v>
      </c>
      <c r="AN218" s="6">
        <v>668.58183179956325</v>
      </c>
      <c r="AO218" s="6">
        <v>664.15580755107317</v>
      </c>
      <c r="AP218" s="6">
        <v>659.34294110580061</v>
      </c>
      <c r="AQ218" s="6">
        <v>656.40647620105233</v>
      </c>
      <c r="AR218" s="6">
        <v>646.63293116614796</v>
      </c>
      <c r="AS218" s="6">
        <v>651.28379794686202</v>
      </c>
      <c r="AT218" s="6">
        <v>653.3914235272706</v>
      </c>
      <c r="AU218" s="6">
        <v>684.70558249807357</v>
      </c>
      <c r="AV218" s="6">
        <v>699.10147584116714</v>
      </c>
      <c r="AW218" s="6">
        <v>717.04829482740411</v>
      </c>
      <c r="AX218" s="6">
        <v>749.17557345446346</v>
      </c>
      <c r="AY218" s="6">
        <v>778.95473010102432</v>
      </c>
      <c r="AZ218" s="6">
        <v>821.22304786795689</v>
      </c>
      <c r="BA218" s="6">
        <v>855.90847835399495</v>
      </c>
      <c r="BB218" s="6">
        <v>896.30490509832111</v>
      </c>
      <c r="BC218" s="6">
        <v>924.07409692086048</v>
      </c>
      <c r="BD218" s="6">
        <v>954.08861128760532</v>
      </c>
      <c r="BE218" s="6">
        <v>989.30822488370939</v>
      </c>
      <c r="BV218" s="6" t="s">
        <v>10</v>
      </c>
      <c r="BW218" s="6" t="s">
        <v>20</v>
      </c>
      <c r="BX218" s="6" t="s">
        <v>21</v>
      </c>
      <c r="BY218" s="6" t="s">
        <v>22</v>
      </c>
      <c r="CA218" s="6">
        <v>2.3463629582486991</v>
      </c>
      <c r="CB218" s="6">
        <v>2.386398347948699</v>
      </c>
      <c r="CC218" s="6">
        <v>2.4875004950097992</v>
      </c>
      <c r="CD218" s="6">
        <v>2.5817139991902991</v>
      </c>
      <c r="CE218" s="6">
        <v>2.4974147890797989</v>
      </c>
      <c r="CF218" s="6">
        <v>2.6576492054754004</v>
      </c>
      <c r="CG218" s="6">
        <v>2.6500138499020003</v>
      </c>
      <c r="CH218" s="6">
        <v>2.7967741339185004</v>
      </c>
      <c r="CI218" s="6">
        <v>2.8841732473909989</v>
      </c>
      <c r="CJ218" s="6">
        <v>3.0006039071737005</v>
      </c>
      <c r="CK218" s="6">
        <v>3.009715758180401</v>
      </c>
      <c r="CL218" s="6">
        <v>2.9462134764725016</v>
      </c>
      <c r="CM218" s="6">
        <v>3.0029290555379</v>
      </c>
      <c r="CN218" s="6">
        <v>3.0829878329622007</v>
      </c>
      <c r="CO218" s="6">
        <v>3.2925656201290003</v>
      </c>
      <c r="CP218" s="6">
        <v>3.4013795563435005</v>
      </c>
      <c r="CQ218" s="6">
        <v>3.5701723750915004</v>
      </c>
      <c r="CR218" s="6">
        <v>3.7179038948230012</v>
      </c>
      <c r="CS218" s="6">
        <v>3.8912309286625009</v>
      </c>
      <c r="CT218" s="6">
        <v>4.0417864738375009</v>
      </c>
      <c r="CU218" s="6">
        <v>3.8026155116015001</v>
      </c>
      <c r="CV218" s="6">
        <v>3.6828196478385009</v>
      </c>
      <c r="CW218" s="6">
        <v>3.7057734055730003</v>
      </c>
      <c r="CX218" s="6">
        <v>3.7381375489259998</v>
      </c>
      <c r="CY218" s="6">
        <v>3.8998952070740009</v>
      </c>
      <c r="CZ218" s="6">
        <v>3.997059358874</v>
      </c>
      <c r="DA218" s="6">
        <v>4.1760454831939988</v>
      </c>
      <c r="DB218" s="6">
        <v>4.3148920073310002</v>
      </c>
      <c r="DC218" s="6">
        <v>4.3986820786500012</v>
      </c>
      <c r="DD218" s="6">
        <v>4.5470455575414999</v>
      </c>
      <c r="DE218" s="6">
        <v>4.7241840390601997</v>
      </c>
      <c r="DF218" s="6">
        <v>4.6099178933356999</v>
      </c>
      <c r="DG218" s="6">
        <v>4.6518298965449993</v>
      </c>
      <c r="DH218" s="6">
        <v>4.6267613347709995</v>
      </c>
      <c r="DI218" s="6">
        <v>4.9250965679373993</v>
      </c>
      <c r="DJ218" s="6">
        <v>5.1092914411233998</v>
      </c>
      <c r="DK218" s="6">
        <v>5.1702514867179001</v>
      </c>
      <c r="DL218" s="6">
        <v>5.3049796879645994</v>
      </c>
      <c r="DM218" s="6">
        <v>5.251594542078001</v>
      </c>
      <c r="DN218" s="6">
        <v>4.9717395056624003</v>
      </c>
      <c r="DO218" s="6">
        <v>5.2380306250541011</v>
      </c>
      <c r="DP218" s="6">
        <v>5.3838031990720019</v>
      </c>
      <c r="DQ218" s="6">
        <v>5.4521730693813018</v>
      </c>
      <c r="DR218" s="6">
        <v>5.5861453800631997</v>
      </c>
      <c r="DS218" s="6">
        <v>5.7739777798877014</v>
      </c>
      <c r="DT218" s="6">
        <v>6.0965012850874007</v>
      </c>
      <c r="DU218" s="6">
        <v>6.4017420493559012</v>
      </c>
      <c r="DV218" s="6">
        <v>6.7992366975585981</v>
      </c>
      <c r="DW218" s="6">
        <v>7.0047941077706</v>
      </c>
    </row>
    <row r="219" spans="4:129" s="6" customFormat="1" x14ac:dyDescent="0.25">
      <c r="D219" s="6" t="s">
        <v>23</v>
      </c>
      <c r="E219" s="6" t="s">
        <v>27</v>
      </c>
      <c r="F219" s="6" t="s">
        <v>28</v>
      </c>
      <c r="G219" s="6" t="s">
        <v>29</v>
      </c>
      <c r="I219" s="6">
        <v>5.6370000000000003E-2</v>
      </c>
      <c r="J219" s="6">
        <v>5.5890000000000002E-2</v>
      </c>
      <c r="K219" s="6">
        <v>5.2440000000000001E-2</v>
      </c>
      <c r="L219" s="6">
        <v>5.151E-2</v>
      </c>
      <c r="M219" s="6">
        <v>4.1160000000000002E-2</v>
      </c>
      <c r="N219" s="6">
        <v>2.7030000000000002E-2</v>
      </c>
      <c r="O219" s="6">
        <v>1.9140000000000001E-2</v>
      </c>
      <c r="P219" s="6">
        <v>1.9740000000000001E-2</v>
      </c>
      <c r="Q219" s="6">
        <v>2.0039999999999999E-2</v>
      </c>
      <c r="R219" s="6">
        <v>2.265E-2</v>
      </c>
      <c r="S219" s="6">
        <v>2.613E-2</v>
      </c>
      <c r="T219" s="6">
        <v>2.376E-2</v>
      </c>
      <c r="U219" s="6">
        <v>2.4629999999999999E-2</v>
      </c>
      <c r="V219" s="6">
        <v>2.0879999999999999E-2</v>
      </c>
      <c r="W219" s="6">
        <v>1.941E-2</v>
      </c>
      <c r="X219" s="6">
        <v>1.7729999999999999E-2</v>
      </c>
      <c r="Y219" s="6">
        <v>1.7550000000000003E-2</v>
      </c>
      <c r="Z219" s="6">
        <v>2.0670000000000001E-2</v>
      </c>
      <c r="AA219" s="6">
        <v>1.908E-2</v>
      </c>
      <c r="AB219" s="6">
        <v>1.6230000000000001E-2</v>
      </c>
      <c r="AC219" s="6">
        <v>1.3050000000000001E-2</v>
      </c>
      <c r="AD219" s="6">
        <v>1.116E-2</v>
      </c>
      <c r="AE219" s="6">
        <v>1.3470000000000001E-2</v>
      </c>
      <c r="AF219" s="6">
        <v>1.7909999999999999E-2</v>
      </c>
      <c r="AG219" s="6">
        <v>1.206E-2</v>
      </c>
      <c r="AH219" s="6">
        <v>1.5900000000000001E-2</v>
      </c>
      <c r="AI219" s="6">
        <v>1.5510000000000001E-2</v>
      </c>
      <c r="AJ219" s="6">
        <v>1.4970000000000001E-2</v>
      </c>
      <c r="AK219" s="6">
        <v>1.5990000000000001E-2</v>
      </c>
      <c r="AL219" s="6">
        <v>1.116E-2</v>
      </c>
      <c r="AM219" s="6">
        <v>9.4500000000000001E-3</v>
      </c>
      <c r="AN219" s="6">
        <v>1.0800000000000001E-2</v>
      </c>
      <c r="AO219" s="6">
        <v>4.6500000000000005E-3</v>
      </c>
      <c r="AP219" s="6">
        <v>3.9900000000000005E-3</v>
      </c>
      <c r="AQ219" s="6">
        <v>7.6800000000000002E-4</v>
      </c>
      <c r="AR219" s="6">
        <v>2.3309999999999997E-3</v>
      </c>
      <c r="AS219" s="6">
        <v>2.7480000000000004E-3</v>
      </c>
      <c r="AT219" s="6">
        <v>5.8079999999999998E-3</v>
      </c>
      <c r="AU219" s="6">
        <v>3.336E-3</v>
      </c>
      <c r="AV219" s="6">
        <v>4.1939999999999998E-3</v>
      </c>
      <c r="AW219" s="6">
        <v>1.1942999999999999E-2</v>
      </c>
      <c r="AX219" s="6">
        <v>4.7160000000000007E-2</v>
      </c>
      <c r="AY219" s="6">
        <v>3.0755999999999999E-2</v>
      </c>
      <c r="AZ219" s="6">
        <v>3.2157000000000005E-2</v>
      </c>
      <c r="BA219" s="6">
        <v>2.9718000000000001E-2</v>
      </c>
      <c r="BB219" s="6">
        <v>4.0640999999999997E-2</v>
      </c>
      <c r="BC219" s="6">
        <v>3.9029999999999995E-2</v>
      </c>
      <c r="BD219" s="6">
        <v>6.2616000000000005E-2</v>
      </c>
      <c r="BE219" s="6">
        <v>6.2616000000000005E-2</v>
      </c>
      <c r="BV219" s="6" t="s">
        <v>23</v>
      </c>
      <c r="BW219" s="6" t="s">
        <v>24</v>
      </c>
      <c r="BX219" s="6" t="s">
        <v>25</v>
      </c>
      <c r="BY219" s="6" t="s">
        <v>26</v>
      </c>
      <c r="CA219" s="6">
        <v>1.7040010000000001E-2</v>
      </c>
      <c r="CB219" s="6">
        <v>1.7040041200000001E-2</v>
      </c>
      <c r="CC219" s="6">
        <v>2.6198978500000001E-2</v>
      </c>
      <c r="CD219" s="6">
        <v>2.0687969E-2</v>
      </c>
      <c r="CE219" s="6">
        <v>1.27169829E-2</v>
      </c>
      <c r="CF219" s="6">
        <v>1.0851008000000001E-2</v>
      </c>
      <c r="CG219" s="6">
        <v>1.1528991000000001E-2</v>
      </c>
      <c r="CH219" s="6">
        <v>4.2815961E-2</v>
      </c>
      <c r="CI219" s="6">
        <v>0.10105187985</v>
      </c>
      <c r="CJ219" s="6">
        <v>0.1498228201</v>
      </c>
      <c r="CK219" s="6">
        <v>0.17854177239999999</v>
      </c>
      <c r="CL219" s="6">
        <v>0.16647913203</v>
      </c>
      <c r="CM219" s="6">
        <v>0.24383407362000001</v>
      </c>
      <c r="CN219" s="6">
        <v>0.33728388409999999</v>
      </c>
      <c r="CO219" s="6">
        <v>0.43402758530000002</v>
      </c>
      <c r="CP219" s="6">
        <v>0.53311228639999997</v>
      </c>
      <c r="CQ219" s="6">
        <v>0.70222134680000003</v>
      </c>
      <c r="CR219" s="6">
        <v>0.71622301230000007</v>
      </c>
      <c r="CS219" s="6">
        <v>0.75874850319999998</v>
      </c>
      <c r="CT219" s="6">
        <v>0.81916498050000008</v>
      </c>
      <c r="CU219" s="6">
        <v>0.73807382027000001</v>
      </c>
      <c r="CV219" s="6">
        <v>0.76975304623980001</v>
      </c>
      <c r="CW219" s="6">
        <v>0.75523462848655998</v>
      </c>
      <c r="CX219" s="6">
        <v>1.0681186673435998</v>
      </c>
      <c r="CY219" s="6">
        <v>1.1636870756680999</v>
      </c>
      <c r="CZ219" s="6">
        <v>1.2235073561669998</v>
      </c>
      <c r="DA219" s="6">
        <v>1.1773184335379998</v>
      </c>
      <c r="DB219" s="6">
        <v>1.2250690261676001</v>
      </c>
      <c r="DC219" s="6">
        <v>1.2510833400956998</v>
      </c>
      <c r="DD219" s="6">
        <v>1.2743063567308999</v>
      </c>
      <c r="DE219" s="6">
        <v>1.2464981416694998</v>
      </c>
      <c r="DF219" s="6">
        <v>1.2292699869170998</v>
      </c>
      <c r="DG219" s="6">
        <v>1.4365141539610002</v>
      </c>
      <c r="DH219" s="6">
        <v>1.6316207932533</v>
      </c>
      <c r="DI219" s="6">
        <v>1.9532520261363606</v>
      </c>
      <c r="DJ219" s="6">
        <v>2.4300239789631193</v>
      </c>
      <c r="DK219" s="6">
        <v>3.0860460020643647</v>
      </c>
      <c r="DL219" s="6">
        <v>4.1734161539701082</v>
      </c>
      <c r="DM219" s="6">
        <v>5.9368938133200428</v>
      </c>
      <c r="DN219" s="6">
        <v>6.8018118985850355</v>
      </c>
      <c r="DO219" s="6">
        <v>7.6448460227969219</v>
      </c>
      <c r="DP219" s="6">
        <v>8.7359979158183965</v>
      </c>
      <c r="DQ219" s="6">
        <v>10.076696047990158</v>
      </c>
      <c r="DR219" s="6">
        <v>11.018847720868495</v>
      </c>
      <c r="DS219" s="6">
        <v>11.672358392603659</v>
      </c>
      <c r="DT219" s="6">
        <v>12.113993501425773</v>
      </c>
      <c r="DU219" s="6">
        <v>12.580109433081129</v>
      </c>
      <c r="DV219" s="6">
        <v>13.019822086995161</v>
      </c>
      <c r="DW219" s="6">
        <v>12.982246191257577</v>
      </c>
    </row>
    <row r="220" spans="4:129" s="6" customFormat="1" x14ac:dyDescent="0.25">
      <c r="D220" s="6" t="s">
        <v>23</v>
      </c>
      <c r="E220" s="6" t="s">
        <v>27</v>
      </c>
      <c r="F220" s="6" t="s">
        <v>28</v>
      </c>
      <c r="G220" s="6" t="s">
        <v>29</v>
      </c>
      <c r="I220" s="6">
        <v>8.5181484889999997</v>
      </c>
      <c r="J220" s="6">
        <v>8.3110222139999976</v>
      </c>
      <c r="K220" s="6">
        <v>8.599928583999997</v>
      </c>
      <c r="L220" s="6">
        <v>8.8489514956999979</v>
      </c>
      <c r="M220" s="6">
        <v>8.8868073541025225</v>
      </c>
      <c r="N220" s="6">
        <v>8.7201389451922573</v>
      </c>
      <c r="O220" s="6">
        <v>8.5607470226890499</v>
      </c>
      <c r="P220" s="6">
        <v>8.6236996335600011</v>
      </c>
      <c r="Q220" s="6">
        <v>8.4844049799759507</v>
      </c>
      <c r="R220" s="6">
        <v>8.4725268289629003</v>
      </c>
      <c r="S220" s="6">
        <v>8.0636107770152972</v>
      </c>
      <c r="T220" s="6">
        <v>8.2045017477339997</v>
      </c>
      <c r="U220" s="6">
        <v>7.9109670229120006</v>
      </c>
      <c r="V220" s="6">
        <v>7.501839382632002</v>
      </c>
      <c r="W220" s="6">
        <v>7.6959950051390003</v>
      </c>
      <c r="X220" s="6">
        <v>7.5126806567969986</v>
      </c>
      <c r="Y220" s="6">
        <v>7.4399646613120005</v>
      </c>
      <c r="Z220" s="6">
        <v>7.4681327228949996</v>
      </c>
      <c r="AA220" s="6">
        <v>7.4885663116840027</v>
      </c>
      <c r="AB220" s="6">
        <v>7.4221861103060025</v>
      </c>
      <c r="AC220" s="6">
        <v>5.8709621662440004</v>
      </c>
      <c r="AD220" s="6">
        <v>5.4890384775099994</v>
      </c>
      <c r="AE220" s="6">
        <v>5.3574419672190032</v>
      </c>
      <c r="AF220" s="6">
        <v>4.9843685565999989</v>
      </c>
      <c r="AG220" s="6">
        <v>4.5012342672809993</v>
      </c>
      <c r="AH220" s="6">
        <v>4.4582468861009978</v>
      </c>
      <c r="AI220" s="6">
        <v>4.4409170999059997</v>
      </c>
      <c r="AJ220" s="6">
        <v>4.1824673500389977</v>
      </c>
      <c r="AK220" s="6">
        <v>3.9147349498789987</v>
      </c>
      <c r="AL220" s="6">
        <v>3.8808503500000007</v>
      </c>
      <c r="AM220" s="6">
        <v>4.7058693500000004</v>
      </c>
      <c r="AN220" s="6">
        <v>4.5623804000000003</v>
      </c>
      <c r="AO220" s="6">
        <v>4.6860232999999996</v>
      </c>
      <c r="AP220" s="6">
        <v>4.8503354000000014</v>
      </c>
      <c r="AQ220" s="6">
        <v>5.23462855</v>
      </c>
      <c r="AR220" s="6">
        <v>5.5808953500000005</v>
      </c>
      <c r="AS220" s="6">
        <v>5.8511950000000015</v>
      </c>
      <c r="AT220" s="6">
        <v>5.8229109500000007</v>
      </c>
      <c r="AU220" s="6">
        <v>5.3373118999999996</v>
      </c>
      <c r="AV220" s="6">
        <v>4.6254069000000007</v>
      </c>
      <c r="AW220" s="6">
        <v>4.7980522504000023</v>
      </c>
      <c r="AX220" s="6">
        <v>5.339963086600001</v>
      </c>
      <c r="AY220" s="6">
        <v>5.0754263649000011</v>
      </c>
      <c r="AZ220" s="6">
        <v>5.0902398408999998</v>
      </c>
      <c r="BA220" s="6">
        <v>5.0351729515999999</v>
      </c>
      <c r="BB220" s="6">
        <v>5.0710239993000021</v>
      </c>
      <c r="BC220" s="6">
        <v>4.9778725622999991</v>
      </c>
      <c r="BD220" s="6">
        <v>5.0169521058999997</v>
      </c>
      <c r="BE220" s="6">
        <v>5.0880148224499999</v>
      </c>
      <c r="BV220" s="6" t="s">
        <v>23</v>
      </c>
      <c r="BX220" s="6" t="s">
        <v>25</v>
      </c>
      <c r="BY220" s="6" t="s">
        <v>26</v>
      </c>
      <c r="CA220" s="6">
        <v>817.88135404083812</v>
      </c>
      <c r="CB220" s="6">
        <v>819.26258525622791</v>
      </c>
      <c r="CC220" s="6">
        <v>840.57446270469961</v>
      </c>
      <c r="CD220" s="6">
        <v>851.68893547753601</v>
      </c>
      <c r="CE220" s="6">
        <v>807.71378711434772</v>
      </c>
      <c r="CF220" s="6">
        <v>804.05337922827414</v>
      </c>
      <c r="CG220" s="6">
        <v>803.68390579828804</v>
      </c>
      <c r="CH220" s="6">
        <v>788.71271747917092</v>
      </c>
      <c r="CI220" s="6">
        <v>782.57203106760858</v>
      </c>
      <c r="CJ220" s="6">
        <v>738.62918891286472</v>
      </c>
      <c r="CK220" s="6">
        <v>691.22160544632322</v>
      </c>
      <c r="CL220" s="6">
        <v>686.50564145432952</v>
      </c>
      <c r="CM220" s="6">
        <v>686.86268322191643</v>
      </c>
      <c r="CN220" s="6">
        <v>691.16329537507215</v>
      </c>
      <c r="CO220" s="6">
        <v>698.51439961244682</v>
      </c>
      <c r="CP220" s="6">
        <v>699.40586000012911</v>
      </c>
      <c r="CQ220" s="6">
        <v>724.11069803186274</v>
      </c>
      <c r="CR220" s="6">
        <v>748.32947869515453</v>
      </c>
      <c r="CS220" s="6">
        <v>774.69093616692521</v>
      </c>
      <c r="CT220" s="6">
        <v>792.93859356127609</v>
      </c>
      <c r="CU220" s="6">
        <v>802.00344575087092</v>
      </c>
      <c r="CV220" s="6">
        <v>788.07256313127596</v>
      </c>
      <c r="CW220" s="6">
        <v>781.3557123594378</v>
      </c>
      <c r="CX220" s="6">
        <v>764.07060074455796</v>
      </c>
      <c r="CY220" s="6">
        <v>747.63463679881374</v>
      </c>
      <c r="CZ220" s="6">
        <v>734.08689729377545</v>
      </c>
      <c r="DA220" s="6">
        <v>735.87236718825397</v>
      </c>
      <c r="DB220" s="6">
        <v>725.6167410044585</v>
      </c>
      <c r="DC220" s="6">
        <v>711.45127457316357</v>
      </c>
      <c r="DD220" s="6">
        <v>694.80096089488768</v>
      </c>
      <c r="DE220" s="6">
        <v>680.2630221788221</v>
      </c>
      <c r="DF220" s="6">
        <v>668.58183179956325</v>
      </c>
      <c r="DG220" s="6">
        <v>664.15580755107317</v>
      </c>
      <c r="DH220" s="6">
        <v>659.34294110580061</v>
      </c>
      <c r="DI220" s="6">
        <v>656.40647620105233</v>
      </c>
      <c r="DJ220" s="6">
        <v>646.63293116614796</v>
      </c>
      <c r="DK220" s="6">
        <v>651.28379794686202</v>
      </c>
      <c r="DL220" s="6">
        <v>653.3914235272706</v>
      </c>
      <c r="DM220" s="6">
        <v>684.70558249807357</v>
      </c>
      <c r="DN220" s="6">
        <v>699.10147584116714</v>
      </c>
      <c r="DO220" s="6">
        <v>717.04829482740411</v>
      </c>
      <c r="DP220" s="6">
        <v>749.17557345446346</v>
      </c>
      <c r="DQ220" s="6">
        <v>778.95473010102432</v>
      </c>
      <c r="DR220" s="6">
        <v>821.22304786795689</v>
      </c>
      <c r="DS220" s="6">
        <v>855.90847835399495</v>
      </c>
      <c r="DT220" s="6">
        <v>896.30490509832111</v>
      </c>
      <c r="DU220" s="6">
        <v>924.07409692086048</v>
      </c>
      <c r="DV220" s="6">
        <v>954.08861128760532</v>
      </c>
      <c r="DW220" s="6">
        <v>989.30822488370939</v>
      </c>
    </row>
    <row r="221" spans="4:129" s="6" customFormat="1" x14ac:dyDescent="0.25">
      <c r="D221" s="6" t="s">
        <v>23</v>
      </c>
      <c r="E221" s="6" t="s">
        <v>30</v>
      </c>
      <c r="F221" s="6" t="s">
        <v>31</v>
      </c>
      <c r="G221" s="6" t="s">
        <v>32</v>
      </c>
      <c r="I221" s="6">
        <v>2.7230000000000002E-3</v>
      </c>
      <c r="J221" s="6">
        <v>2.7230000000000002E-3</v>
      </c>
      <c r="K221" s="6">
        <v>2.359E-3</v>
      </c>
      <c r="L221" s="6">
        <v>2.0929999999999998E-3</v>
      </c>
      <c r="M221" s="6">
        <v>1.183E-3</v>
      </c>
      <c r="N221" s="6">
        <v>9.1E-4</v>
      </c>
      <c r="O221" s="6">
        <v>8.1899999999999996E-4</v>
      </c>
      <c r="P221" s="6">
        <v>7.2800000000000002E-4</v>
      </c>
      <c r="Q221" s="6">
        <v>6.3699999999999998E-4</v>
      </c>
      <c r="R221" s="6">
        <v>5.4600000000000004E-4</v>
      </c>
      <c r="S221" s="6">
        <v>9.1000000000000003E-5</v>
      </c>
      <c r="T221" s="6">
        <v>0</v>
      </c>
      <c r="U221" s="6">
        <v>0</v>
      </c>
      <c r="V221" s="6">
        <v>0</v>
      </c>
      <c r="W221" s="6">
        <v>0</v>
      </c>
      <c r="X221" s="6">
        <v>0</v>
      </c>
      <c r="Y221" s="6">
        <v>3.9899999999999999E-4</v>
      </c>
      <c r="Z221" s="6">
        <v>3.9899999999999999E-4</v>
      </c>
      <c r="AA221" s="6">
        <v>3.3599999999999998E-4</v>
      </c>
      <c r="AB221" s="6">
        <v>3.4299999999999999E-4</v>
      </c>
      <c r="AC221" s="6">
        <v>0</v>
      </c>
      <c r="AD221" s="6">
        <v>0</v>
      </c>
      <c r="AE221" s="6">
        <v>0</v>
      </c>
      <c r="AF221" s="6">
        <v>0</v>
      </c>
      <c r="AG221" s="6">
        <v>0</v>
      </c>
      <c r="AH221" s="6">
        <v>0</v>
      </c>
      <c r="AI221" s="6">
        <v>0</v>
      </c>
      <c r="AJ221" s="6">
        <v>0</v>
      </c>
      <c r="AK221" s="6">
        <v>0</v>
      </c>
      <c r="AL221" s="6">
        <v>0</v>
      </c>
      <c r="AM221" s="6">
        <v>0</v>
      </c>
      <c r="AN221" s="6">
        <v>0</v>
      </c>
      <c r="AO221" s="6">
        <v>6.9999999999999999E-6</v>
      </c>
      <c r="AP221" s="6">
        <v>0</v>
      </c>
      <c r="AQ221" s="6">
        <v>0</v>
      </c>
      <c r="AR221" s="6">
        <v>0</v>
      </c>
      <c r="AS221" s="6">
        <v>0</v>
      </c>
      <c r="AT221" s="6">
        <v>0</v>
      </c>
      <c r="AU221" s="6">
        <v>1.65E-4</v>
      </c>
      <c r="AV221" s="6">
        <v>3.5999999999999997E-4</v>
      </c>
      <c r="AW221" s="6">
        <v>8.0400000000000003E-4</v>
      </c>
      <c r="AX221" s="6">
        <v>1.2041999999999999E-2</v>
      </c>
      <c r="AY221" s="6">
        <v>1.6482E-2</v>
      </c>
      <c r="AZ221" s="6">
        <v>2.3046000000000001E-2</v>
      </c>
      <c r="BA221" s="6">
        <v>4.3875999999999998E-2</v>
      </c>
      <c r="BB221" s="6">
        <v>6.3132999999999995E-2</v>
      </c>
      <c r="BC221" s="6">
        <v>6.0443999999999998E-2</v>
      </c>
      <c r="BD221" s="6">
        <v>8.245799999999999E-2</v>
      </c>
      <c r="BE221" s="6">
        <v>9.3747599999999986E-2</v>
      </c>
      <c r="BV221" s="6" t="s">
        <v>23</v>
      </c>
      <c r="BW221" s="6" t="s">
        <v>27</v>
      </c>
      <c r="BX221" s="6" t="s">
        <v>28</v>
      </c>
      <c r="BY221" s="6" t="s">
        <v>29</v>
      </c>
      <c r="CA221" s="6">
        <v>5.6370000000000003E-2</v>
      </c>
      <c r="CB221" s="6">
        <v>5.5890000000000002E-2</v>
      </c>
      <c r="CC221" s="6">
        <v>5.2440000000000001E-2</v>
      </c>
      <c r="CD221" s="6">
        <v>5.151E-2</v>
      </c>
      <c r="CE221" s="6">
        <v>4.1160000000000002E-2</v>
      </c>
      <c r="CF221" s="6">
        <v>2.7030000000000002E-2</v>
      </c>
      <c r="CG221" s="6">
        <v>1.9140000000000001E-2</v>
      </c>
      <c r="CH221" s="6">
        <v>1.9740000000000001E-2</v>
      </c>
      <c r="CI221" s="6">
        <v>2.0039999999999999E-2</v>
      </c>
      <c r="CJ221" s="6">
        <v>2.265E-2</v>
      </c>
      <c r="CK221" s="6">
        <v>2.613E-2</v>
      </c>
      <c r="CL221" s="6">
        <v>2.376E-2</v>
      </c>
      <c r="CM221" s="6">
        <v>2.4629999999999999E-2</v>
      </c>
      <c r="CN221" s="6">
        <v>2.0879999999999999E-2</v>
      </c>
      <c r="CO221" s="6">
        <v>1.941E-2</v>
      </c>
      <c r="CP221" s="6">
        <v>1.7729999999999999E-2</v>
      </c>
      <c r="CQ221" s="6">
        <v>1.7550000000000003E-2</v>
      </c>
      <c r="CR221" s="6">
        <v>2.0670000000000001E-2</v>
      </c>
      <c r="CS221" s="6">
        <v>1.908E-2</v>
      </c>
      <c r="CT221" s="6">
        <v>1.6230000000000001E-2</v>
      </c>
      <c r="CU221" s="6">
        <v>1.3050000000000001E-2</v>
      </c>
      <c r="CV221" s="6">
        <v>1.116E-2</v>
      </c>
      <c r="CW221" s="6">
        <v>1.3470000000000001E-2</v>
      </c>
      <c r="CX221" s="6">
        <v>1.7909999999999999E-2</v>
      </c>
      <c r="CY221" s="6">
        <v>1.206E-2</v>
      </c>
      <c r="CZ221" s="6">
        <v>1.5900000000000001E-2</v>
      </c>
      <c r="DA221" s="6">
        <v>1.5510000000000001E-2</v>
      </c>
      <c r="DB221" s="6">
        <v>1.4970000000000001E-2</v>
      </c>
      <c r="DC221" s="6">
        <v>1.5990000000000001E-2</v>
      </c>
      <c r="DD221" s="6">
        <v>1.116E-2</v>
      </c>
      <c r="DE221" s="6">
        <v>9.4500000000000001E-3</v>
      </c>
      <c r="DF221" s="6">
        <v>1.0800000000000001E-2</v>
      </c>
      <c r="DG221" s="6">
        <v>4.6500000000000005E-3</v>
      </c>
      <c r="DH221" s="6">
        <v>3.9900000000000005E-3</v>
      </c>
      <c r="DI221" s="6">
        <v>7.6800000000000002E-4</v>
      </c>
      <c r="DJ221" s="6">
        <v>2.3309999999999997E-3</v>
      </c>
      <c r="DK221" s="6">
        <v>2.7480000000000004E-3</v>
      </c>
      <c r="DL221" s="6">
        <v>5.8079999999999998E-3</v>
      </c>
      <c r="DM221" s="6">
        <v>3.336E-3</v>
      </c>
      <c r="DN221" s="6">
        <v>4.1939999999999998E-3</v>
      </c>
      <c r="DO221" s="6">
        <v>1.1942999999999999E-2</v>
      </c>
      <c r="DP221" s="6">
        <v>4.7160000000000007E-2</v>
      </c>
      <c r="DQ221" s="6">
        <v>3.0755999999999999E-2</v>
      </c>
      <c r="DR221" s="6">
        <v>3.2157000000000005E-2</v>
      </c>
      <c r="DS221" s="6">
        <v>2.9718000000000001E-2</v>
      </c>
      <c r="DT221" s="6">
        <v>4.0640999999999997E-2</v>
      </c>
      <c r="DU221" s="6">
        <v>3.9029999999999995E-2</v>
      </c>
      <c r="DV221" s="6">
        <v>6.2616000000000005E-2</v>
      </c>
      <c r="DW221" s="6">
        <v>6.2616000000000005E-2</v>
      </c>
    </row>
    <row r="222" spans="4:129" s="6" customFormat="1" x14ac:dyDescent="0.25">
      <c r="D222" s="6" t="s">
        <v>23</v>
      </c>
      <c r="E222" s="6" t="s">
        <v>30</v>
      </c>
      <c r="F222" s="6" t="s">
        <v>31</v>
      </c>
      <c r="G222" s="6" t="s">
        <v>32</v>
      </c>
      <c r="I222" s="6">
        <v>40.400388677310303</v>
      </c>
      <c r="J222" s="6">
        <v>40.789389677310297</v>
      </c>
      <c r="K222" s="6">
        <v>42.108556001518608</v>
      </c>
      <c r="L222" s="6">
        <v>44.520377033197903</v>
      </c>
      <c r="M222" s="6">
        <v>42.886271128340603</v>
      </c>
      <c r="N222" s="6">
        <v>40.575009123842698</v>
      </c>
      <c r="O222" s="6">
        <v>41.502527980724096</v>
      </c>
      <c r="P222" s="6">
        <v>41.133177424265504</v>
      </c>
      <c r="Q222" s="6">
        <v>41.344030788732702</v>
      </c>
      <c r="R222" s="6">
        <v>42.770754891741603</v>
      </c>
      <c r="S222" s="6">
        <v>41.650384533501402</v>
      </c>
      <c r="T222" s="6">
        <v>39.180000234449409</v>
      </c>
      <c r="U222" s="6">
        <v>35.855542970113405</v>
      </c>
      <c r="V222" s="6">
        <v>33.895257154420705</v>
      </c>
      <c r="W222" s="6">
        <v>35.544814104235101</v>
      </c>
      <c r="X222" s="6">
        <v>37.857496179697101</v>
      </c>
      <c r="Y222" s="6">
        <v>39.377591166211801</v>
      </c>
      <c r="Z222" s="6">
        <v>39.251105831572502</v>
      </c>
      <c r="AA222" s="6">
        <v>40.7455398890041</v>
      </c>
      <c r="AB222" s="6">
        <v>40.887794050139604</v>
      </c>
      <c r="AC222" s="6">
        <v>43.288599725462397</v>
      </c>
      <c r="AD222" s="6">
        <v>44.169946817123694</v>
      </c>
      <c r="AE222" s="6">
        <v>47.207668689108104</v>
      </c>
      <c r="AF222" s="6">
        <v>46.141749101484493</v>
      </c>
      <c r="AG222" s="6">
        <v>46.658112770235491</v>
      </c>
      <c r="AH222" s="6">
        <v>48.284538993244205</v>
      </c>
      <c r="AI222" s="6">
        <v>51.516723203009292</v>
      </c>
      <c r="AJ222" s="6">
        <v>51.403672295866301</v>
      </c>
      <c r="AK222" s="6">
        <v>52.120903327103804</v>
      </c>
      <c r="AL222" s="6">
        <v>55.500759288739999</v>
      </c>
      <c r="AM222" s="6">
        <v>56.938204740463704</v>
      </c>
      <c r="AN222" s="6">
        <v>54.733694040949196</v>
      </c>
      <c r="AO222" s="6">
        <v>56.237287843988902</v>
      </c>
      <c r="AP222" s="6">
        <v>58.080110870527896</v>
      </c>
      <c r="AQ222" s="6">
        <v>62.411750917212004</v>
      </c>
      <c r="AR222" s="6">
        <v>64.476550445411192</v>
      </c>
      <c r="AS222" s="6">
        <v>68.668100226882601</v>
      </c>
      <c r="AT222" s="6">
        <v>72.19485949144439</v>
      </c>
      <c r="AU222" s="6">
        <v>71.06578498052599</v>
      </c>
      <c r="AV222" s="6">
        <v>68.735266800267794</v>
      </c>
      <c r="AW222" s="6">
        <v>73.033700750332201</v>
      </c>
      <c r="AX222" s="6">
        <v>74.442517827576992</v>
      </c>
      <c r="AY222" s="6">
        <v>70.8584261912128</v>
      </c>
      <c r="AZ222" s="6">
        <v>71.159593467677098</v>
      </c>
      <c r="BA222" s="6">
        <v>73.394248445035203</v>
      </c>
      <c r="BB222" s="6">
        <v>74.892976200895703</v>
      </c>
      <c r="BC222" s="6">
        <v>76.819405828420699</v>
      </c>
      <c r="BD222" s="6">
        <v>79.540071563829201</v>
      </c>
      <c r="BE222" s="6">
        <v>80.3918536411324</v>
      </c>
      <c r="BV222" s="6" t="s">
        <v>23</v>
      </c>
      <c r="BW222" s="6" t="s">
        <v>27</v>
      </c>
      <c r="BX222" s="6" t="s">
        <v>28</v>
      </c>
      <c r="BY222" s="6" t="s">
        <v>29</v>
      </c>
      <c r="CA222" s="6">
        <v>8.5181484889999997</v>
      </c>
      <c r="CB222" s="6">
        <v>8.3110222139999976</v>
      </c>
      <c r="CC222" s="6">
        <v>8.599928583999997</v>
      </c>
      <c r="CD222" s="6">
        <v>8.8489514956999979</v>
      </c>
      <c r="CE222" s="6">
        <v>8.8868073541025225</v>
      </c>
      <c r="CF222" s="6">
        <v>8.7201389451922573</v>
      </c>
      <c r="CG222" s="6">
        <v>8.5607470226890499</v>
      </c>
      <c r="CH222" s="6">
        <v>8.6236996335600011</v>
      </c>
      <c r="CI222" s="6">
        <v>8.4844049799759507</v>
      </c>
      <c r="CJ222" s="6">
        <v>8.4725268289629003</v>
      </c>
      <c r="CK222" s="6">
        <v>8.0636107770152972</v>
      </c>
      <c r="CL222" s="6">
        <v>8.2045017477339997</v>
      </c>
      <c r="CM222" s="6">
        <v>7.9109670229120006</v>
      </c>
      <c r="CN222" s="6">
        <v>7.501839382632002</v>
      </c>
      <c r="CO222" s="6">
        <v>7.6959950051390003</v>
      </c>
      <c r="CP222" s="6">
        <v>7.5126806567969986</v>
      </c>
      <c r="CQ222" s="6">
        <v>7.4399646613120005</v>
      </c>
      <c r="CR222" s="6">
        <v>7.4681327228949996</v>
      </c>
      <c r="CS222" s="6">
        <v>7.4885663116840027</v>
      </c>
      <c r="CT222" s="6">
        <v>7.4221861103060025</v>
      </c>
      <c r="CU222" s="6">
        <v>5.8709621662440004</v>
      </c>
      <c r="CV222" s="6">
        <v>5.4890384775099994</v>
      </c>
      <c r="CW222" s="6">
        <v>5.3574419672190032</v>
      </c>
      <c r="CX222" s="6">
        <v>4.9843685565999989</v>
      </c>
      <c r="CY222" s="6">
        <v>4.5012342672809993</v>
      </c>
      <c r="CZ222" s="6">
        <v>4.4582468861009978</v>
      </c>
      <c r="DA222" s="6">
        <v>4.4409170999059997</v>
      </c>
      <c r="DB222" s="6">
        <v>4.1824673500389977</v>
      </c>
      <c r="DC222" s="6">
        <v>3.9147349498789987</v>
      </c>
      <c r="DD222" s="6">
        <v>3.8808503500000007</v>
      </c>
      <c r="DE222" s="6">
        <v>4.7058693500000004</v>
      </c>
      <c r="DF222" s="6">
        <v>4.5623804000000003</v>
      </c>
      <c r="DG222" s="6">
        <v>4.6860232999999996</v>
      </c>
      <c r="DH222" s="6">
        <v>4.8503354000000014</v>
      </c>
      <c r="DI222" s="6">
        <v>5.23462855</v>
      </c>
      <c r="DJ222" s="6">
        <v>5.5808953500000005</v>
      </c>
      <c r="DK222" s="6">
        <v>5.8511950000000015</v>
      </c>
      <c r="DL222" s="6">
        <v>5.8229109500000007</v>
      </c>
      <c r="DM222" s="6">
        <v>5.3373118999999996</v>
      </c>
      <c r="DN222" s="6">
        <v>4.6254069000000007</v>
      </c>
      <c r="DO222" s="6">
        <v>4.7980522504000023</v>
      </c>
      <c r="DP222" s="6">
        <v>5.339963086600001</v>
      </c>
      <c r="DQ222" s="6">
        <v>5.0754263649000011</v>
      </c>
      <c r="DR222" s="6">
        <v>5.0902398408999998</v>
      </c>
      <c r="DS222" s="6">
        <v>5.0351729515999999</v>
      </c>
      <c r="DT222" s="6">
        <v>5.0710239993000021</v>
      </c>
      <c r="DU222" s="6">
        <v>4.9778725622999991</v>
      </c>
      <c r="DV222" s="6">
        <v>5.0169521058999997</v>
      </c>
      <c r="DW222" s="6">
        <v>5.0880148224499999</v>
      </c>
    </row>
    <row r="223" spans="4:129" s="6" customFormat="1" x14ac:dyDescent="0.25">
      <c r="D223" s="6" t="s">
        <v>23</v>
      </c>
      <c r="E223" s="6" t="s">
        <v>33</v>
      </c>
      <c r="F223" s="6" t="s">
        <v>34</v>
      </c>
      <c r="G223" s="6" t="s">
        <v>35</v>
      </c>
      <c r="I223" s="6">
        <v>5.2859999999999997E-2</v>
      </c>
      <c r="J223" s="6">
        <v>5.2859999999999997E-2</v>
      </c>
      <c r="K223" s="6">
        <v>5.142E-2</v>
      </c>
      <c r="L223" s="6">
        <v>3.6389999999999999E-2</v>
      </c>
      <c r="M223" s="6">
        <v>2.0219999999999998E-2</v>
      </c>
      <c r="N223" s="6">
        <v>1.8780000000000002E-2</v>
      </c>
      <c r="O223" s="6">
        <v>1.503E-2</v>
      </c>
      <c r="P223" s="6">
        <v>1.128E-2</v>
      </c>
      <c r="Q223" s="6">
        <v>2.6099999999999999E-3</v>
      </c>
      <c r="R223" s="6">
        <v>0</v>
      </c>
      <c r="S223" s="6">
        <v>0</v>
      </c>
      <c r="T223" s="6">
        <v>0</v>
      </c>
      <c r="U223" s="6">
        <v>0</v>
      </c>
      <c r="V223" s="6">
        <v>0</v>
      </c>
      <c r="W223" s="6">
        <v>0</v>
      </c>
      <c r="X223" s="6">
        <v>0</v>
      </c>
      <c r="Y223" s="6">
        <v>0</v>
      </c>
      <c r="Z223" s="6">
        <v>0</v>
      </c>
      <c r="AA223" s="6">
        <v>0</v>
      </c>
      <c r="AB223" s="6">
        <v>1.7579999999999998E-2</v>
      </c>
      <c r="AC223" s="6">
        <v>1.6410000000000001E-2</v>
      </c>
      <c r="AD223" s="6">
        <v>2.316E-2</v>
      </c>
      <c r="AE223" s="6">
        <v>4.4999999999999997E-3</v>
      </c>
      <c r="AF223" s="6">
        <v>6.3000000000000003E-4</v>
      </c>
      <c r="AG223" s="6">
        <v>1.1100000000000001E-3</v>
      </c>
      <c r="AH223" s="6">
        <v>9.6000000000000002E-4</v>
      </c>
      <c r="AI223" s="6">
        <v>9.0400000000000007E-4</v>
      </c>
      <c r="AJ223" s="6">
        <v>6.8739999999999999E-3</v>
      </c>
      <c r="AK223" s="6">
        <v>2.7599999999999999E-4</v>
      </c>
      <c r="AL223" s="6">
        <v>4.6000000000000001E-4</v>
      </c>
      <c r="AM223" s="6">
        <v>6.4400000000000004E-4</v>
      </c>
      <c r="AN223" s="6">
        <v>7.36E-4</v>
      </c>
      <c r="AO223" s="6">
        <v>7.36E-4</v>
      </c>
      <c r="AP223" s="6">
        <v>8.2799999999999996E-4</v>
      </c>
      <c r="AQ223" s="6">
        <v>1.196E-3</v>
      </c>
      <c r="AR223" s="6">
        <v>1.3799999999999999E-3</v>
      </c>
      <c r="AS223" s="6">
        <v>7.7679999999999997E-3</v>
      </c>
      <c r="AT223" s="6">
        <v>1.196E-3</v>
      </c>
      <c r="AU223" s="6">
        <v>1.472E-3</v>
      </c>
      <c r="AV223" s="6">
        <v>3.9899999999999999E-4</v>
      </c>
      <c r="AW223" s="6">
        <v>1.2290000000000001E-3</v>
      </c>
      <c r="AX223" s="6">
        <v>2.7599999999999999E-4</v>
      </c>
      <c r="AY223" s="6">
        <v>8.3580000000000008E-3</v>
      </c>
      <c r="AZ223" s="6">
        <v>1.1280000000000001E-3</v>
      </c>
      <c r="BA223" s="6">
        <v>8.8800000000000001E-4</v>
      </c>
      <c r="BB223" s="6">
        <v>3.3300000000000002E-4</v>
      </c>
      <c r="BC223" s="6">
        <v>5.5500000000000005E-4</v>
      </c>
      <c r="BD223" s="6">
        <v>5.7600000000000001E-4</v>
      </c>
      <c r="BE223" s="6">
        <v>5.7600000000000001E-4</v>
      </c>
      <c r="BV223" s="6" t="s">
        <v>23</v>
      </c>
      <c r="BW223" s="6" t="s">
        <v>30</v>
      </c>
      <c r="BX223" s="6" t="s">
        <v>31</v>
      </c>
      <c r="BY223" s="6" t="s">
        <v>32</v>
      </c>
      <c r="CA223" s="6">
        <v>2.7230000000000002E-3</v>
      </c>
      <c r="CB223" s="6">
        <v>2.7230000000000002E-3</v>
      </c>
      <c r="CC223" s="6">
        <v>2.359E-3</v>
      </c>
      <c r="CD223" s="6">
        <v>2.0929999999999998E-3</v>
      </c>
      <c r="CE223" s="6">
        <v>1.183E-3</v>
      </c>
      <c r="CF223" s="6">
        <v>9.1E-4</v>
      </c>
      <c r="CG223" s="6">
        <v>8.1899999999999996E-4</v>
      </c>
      <c r="CH223" s="6">
        <v>7.2800000000000002E-4</v>
      </c>
      <c r="CI223" s="6">
        <v>6.3699999999999998E-4</v>
      </c>
      <c r="CJ223" s="6">
        <v>5.4600000000000004E-4</v>
      </c>
      <c r="CK223" s="6">
        <v>9.1000000000000003E-5</v>
      </c>
      <c r="CL223" s="6">
        <v>0</v>
      </c>
      <c r="CM223" s="6">
        <v>0</v>
      </c>
      <c r="CN223" s="6">
        <v>0</v>
      </c>
      <c r="CO223" s="6">
        <v>0</v>
      </c>
      <c r="CP223" s="6">
        <v>0</v>
      </c>
      <c r="CQ223" s="6">
        <v>3.9899999999999999E-4</v>
      </c>
      <c r="CR223" s="6">
        <v>3.9899999999999999E-4</v>
      </c>
      <c r="CS223" s="6">
        <v>3.3599999999999998E-4</v>
      </c>
      <c r="CT223" s="6">
        <v>3.4299999999999999E-4</v>
      </c>
      <c r="CU223" s="6">
        <v>0</v>
      </c>
      <c r="CV223" s="6">
        <v>0</v>
      </c>
      <c r="CW223" s="6">
        <v>0</v>
      </c>
      <c r="CX223" s="6">
        <v>0</v>
      </c>
      <c r="CY223" s="6">
        <v>0</v>
      </c>
      <c r="CZ223" s="6">
        <v>0</v>
      </c>
      <c r="DA223" s="6">
        <v>0</v>
      </c>
      <c r="DB223" s="6">
        <v>0</v>
      </c>
      <c r="DC223" s="6">
        <v>0</v>
      </c>
      <c r="DD223" s="6">
        <v>0</v>
      </c>
      <c r="DE223" s="6">
        <v>0</v>
      </c>
      <c r="DF223" s="6">
        <v>0</v>
      </c>
      <c r="DG223" s="6">
        <v>6.9999999999999999E-6</v>
      </c>
      <c r="DH223" s="6">
        <v>0</v>
      </c>
      <c r="DI223" s="6">
        <v>0</v>
      </c>
      <c r="DJ223" s="6">
        <v>0</v>
      </c>
      <c r="DK223" s="6">
        <v>0</v>
      </c>
      <c r="DL223" s="6">
        <v>0</v>
      </c>
      <c r="DM223" s="6">
        <v>1.65E-4</v>
      </c>
      <c r="DN223" s="6">
        <v>3.5999999999999997E-4</v>
      </c>
      <c r="DO223" s="6">
        <v>8.0400000000000003E-4</v>
      </c>
      <c r="DP223" s="6">
        <v>1.2041999999999999E-2</v>
      </c>
      <c r="DQ223" s="6">
        <v>1.6482E-2</v>
      </c>
      <c r="DR223" s="6">
        <v>2.3046000000000001E-2</v>
      </c>
      <c r="DS223" s="6">
        <v>4.3875999999999998E-2</v>
      </c>
      <c r="DT223" s="6">
        <v>6.3132999999999995E-2</v>
      </c>
      <c r="DU223" s="6">
        <v>6.0443999999999998E-2</v>
      </c>
      <c r="DV223" s="6">
        <v>8.245799999999999E-2</v>
      </c>
      <c r="DW223" s="6">
        <v>9.3747599999999986E-2</v>
      </c>
    </row>
    <row r="224" spans="4:129" s="6" customFormat="1" x14ac:dyDescent="0.25">
      <c r="D224" s="6" t="s">
        <v>23</v>
      </c>
      <c r="E224" s="6" t="s">
        <v>36</v>
      </c>
      <c r="F224" s="6" t="s">
        <v>34</v>
      </c>
      <c r="G224" s="6" t="s">
        <v>35</v>
      </c>
      <c r="I224" s="6">
        <v>4.5829897009999998</v>
      </c>
      <c r="J224" s="6">
        <v>4.5976567009999991</v>
      </c>
      <c r="K224" s="6">
        <v>4.7116707010000001</v>
      </c>
      <c r="L224" s="6">
        <v>4.7373907010000007</v>
      </c>
      <c r="M224" s="6">
        <v>4.8115377010000007</v>
      </c>
      <c r="N224" s="6">
        <v>4.9089367009999991</v>
      </c>
      <c r="O224" s="6">
        <v>4.8677337009999997</v>
      </c>
      <c r="P224" s="6">
        <v>4.944126701000001</v>
      </c>
      <c r="Q224" s="6">
        <v>5.0328797009999997</v>
      </c>
      <c r="R224" s="6">
        <v>5.1522767008349994</v>
      </c>
      <c r="S224" s="6">
        <v>5.0271517008350006</v>
      </c>
      <c r="T224" s="6">
        <v>4.7350476921350007</v>
      </c>
      <c r="U224" s="6">
        <v>4.6633474630270007</v>
      </c>
      <c r="V224" s="6">
        <v>4.384696699976999</v>
      </c>
      <c r="W224" s="6">
        <v>4.4772369620700001</v>
      </c>
      <c r="X224" s="6">
        <v>4.4993283519430003</v>
      </c>
      <c r="Y224" s="6">
        <v>3.6545522629430005</v>
      </c>
      <c r="Z224" s="6">
        <v>3.704324313019999</v>
      </c>
      <c r="AA224" s="6">
        <v>3.8143977178589998</v>
      </c>
      <c r="AB224" s="6">
        <v>4.0000928189839993</v>
      </c>
      <c r="AC224" s="6">
        <v>3.1839200630610005</v>
      </c>
      <c r="AD224" s="6">
        <v>3.3307840514230005</v>
      </c>
      <c r="AE224" s="6">
        <v>3.2423032756260004</v>
      </c>
      <c r="AF224" s="6">
        <v>2.9742371422790002</v>
      </c>
      <c r="AG224" s="6">
        <v>2.7456348768359997</v>
      </c>
      <c r="AH224" s="6">
        <v>2.7818631635430009</v>
      </c>
      <c r="AI224" s="6">
        <v>2.8285970253400006</v>
      </c>
      <c r="AJ224" s="6">
        <v>2.5383101197089997</v>
      </c>
      <c r="AK224" s="6">
        <v>2.8405694876659981</v>
      </c>
      <c r="AL224" s="6">
        <v>2.9079761314420005</v>
      </c>
      <c r="AM224" s="6">
        <v>2.7272374660359984</v>
      </c>
      <c r="AN224" s="6">
        <v>2.8683433984000004</v>
      </c>
      <c r="AO224" s="6">
        <v>2.8110714708789994</v>
      </c>
      <c r="AP224" s="6">
        <v>2.8822329144640002</v>
      </c>
      <c r="AQ224" s="6">
        <v>3.069085946313999</v>
      </c>
      <c r="AR224" s="6">
        <v>3.2567073107359996</v>
      </c>
      <c r="AS224" s="6">
        <v>3.2011279073079999</v>
      </c>
      <c r="AT224" s="6">
        <v>3.4045011323769994</v>
      </c>
      <c r="AU224" s="6">
        <v>3.4070884413539995</v>
      </c>
      <c r="AV224" s="6">
        <v>3.1202237361089984</v>
      </c>
      <c r="AW224" s="6">
        <v>3.1446252467699995</v>
      </c>
      <c r="AX224" s="6">
        <v>3.1666226931499994</v>
      </c>
      <c r="AY224" s="6">
        <v>3.0818598634659984</v>
      </c>
      <c r="AZ224" s="6">
        <v>3.2053971104700021</v>
      </c>
      <c r="BA224" s="6">
        <v>3.3643323059700001</v>
      </c>
      <c r="BB224" s="6">
        <v>3.5045076772899999</v>
      </c>
      <c r="BC224" s="6">
        <v>3.1409324021699998</v>
      </c>
      <c r="BD224" s="6">
        <v>3.0635482917699983</v>
      </c>
      <c r="BE224" s="6">
        <v>3.2340890832900011</v>
      </c>
      <c r="BV224" s="6" t="s">
        <v>23</v>
      </c>
      <c r="BW224" s="6" t="s">
        <v>30</v>
      </c>
      <c r="BX224" s="6" t="s">
        <v>31</v>
      </c>
      <c r="BY224" s="6" t="s">
        <v>32</v>
      </c>
      <c r="CA224" s="6">
        <v>40.400388677310303</v>
      </c>
      <c r="CB224" s="6">
        <v>40.789389677310297</v>
      </c>
      <c r="CC224" s="6">
        <v>42.108556001518608</v>
      </c>
      <c r="CD224" s="6">
        <v>44.520377033197903</v>
      </c>
      <c r="CE224" s="6">
        <v>42.886271128340603</v>
      </c>
      <c r="CF224" s="6">
        <v>40.575009123842698</v>
      </c>
      <c r="CG224" s="6">
        <v>41.502527980724096</v>
      </c>
      <c r="CH224" s="6">
        <v>41.133177424265504</v>
      </c>
      <c r="CI224" s="6">
        <v>41.344030788732702</v>
      </c>
      <c r="CJ224" s="6">
        <v>42.770754891741603</v>
      </c>
      <c r="CK224" s="6">
        <v>41.650384533501402</v>
      </c>
      <c r="CL224" s="6">
        <v>39.180000234449409</v>
      </c>
      <c r="CM224" s="6">
        <v>35.855542970113405</v>
      </c>
      <c r="CN224" s="6">
        <v>33.895257154420705</v>
      </c>
      <c r="CO224" s="6">
        <v>35.544814104235101</v>
      </c>
      <c r="CP224" s="6">
        <v>37.857496179697101</v>
      </c>
      <c r="CQ224" s="6">
        <v>39.377591166211801</v>
      </c>
      <c r="CR224" s="6">
        <v>39.251105831572502</v>
      </c>
      <c r="CS224" s="6">
        <v>40.7455398890041</v>
      </c>
      <c r="CT224" s="6">
        <v>40.887794050139604</v>
      </c>
      <c r="CU224" s="6">
        <v>43.288599725462397</v>
      </c>
      <c r="CV224" s="6">
        <v>44.169946817123694</v>
      </c>
      <c r="CW224" s="6">
        <v>47.207668689108104</v>
      </c>
      <c r="CX224" s="6">
        <v>46.141749101484493</v>
      </c>
      <c r="CY224" s="6">
        <v>46.658112770235491</v>
      </c>
      <c r="CZ224" s="6">
        <v>48.284538993244205</v>
      </c>
      <c r="DA224" s="6">
        <v>51.516723203009292</v>
      </c>
      <c r="DB224" s="6">
        <v>51.403672295866301</v>
      </c>
      <c r="DC224" s="6">
        <v>52.120903327103804</v>
      </c>
      <c r="DD224" s="6">
        <v>55.500759288739999</v>
      </c>
      <c r="DE224" s="6">
        <v>56.938204740463704</v>
      </c>
      <c r="DF224" s="6">
        <v>54.733694040949196</v>
      </c>
      <c r="DG224" s="6">
        <v>56.237287843988902</v>
      </c>
      <c r="DH224" s="6">
        <v>58.080110870527896</v>
      </c>
      <c r="DI224" s="6">
        <v>62.411750917212004</v>
      </c>
      <c r="DJ224" s="6">
        <v>64.476550445411192</v>
      </c>
      <c r="DK224" s="6">
        <v>68.668100226882601</v>
      </c>
      <c r="DL224" s="6">
        <v>72.19485949144439</v>
      </c>
      <c r="DM224" s="6">
        <v>71.06578498052599</v>
      </c>
      <c r="DN224" s="6">
        <v>68.735266800267794</v>
      </c>
      <c r="DO224" s="6">
        <v>73.033700750332201</v>
      </c>
      <c r="DP224" s="6">
        <v>74.442517827576992</v>
      </c>
      <c r="DQ224" s="6">
        <v>70.8584261912128</v>
      </c>
      <c r="DR224" s="6">
        <v>71.159593467677098</v>
      </c>
      <c r="DS224" s="6">
        <v>73.394248445035203</v>
      </c>
      <c r="DT224" s="6">
        <v>74.892976200895703</v>
      </c>
      <c r="DU224" s="6">
        <v>76.819405828420699</v>
      </c>
      <c r="DV224" s="6">
        <v>79.540071563829201</v>
      </c>
      <c r="DW224" s="6">
        <v>80.3918536411324</v>
      </c>
    </row>
    <row r="225" spans="4:127" s="6" customFormat="1" x14ac:dyDescent="0.25">
      <c r="D225" s="6" t="s">
        <v>10</v>
      </c>
      <c r="E225" s="6" t="s">
        <v>37</v>
      </c>
      <c r="F225" s="6" t="s">
        <v>38</v>
      </c>
      <c r="G225" s="6" t="s">
        <v>39</v>
      </c>
      <c r="I225" s="6">
        <v>6063.4239547964335</v>
      </c>
      <c r="J225" s="6">
        <v>6062.0953108722142</v>
      </c>
      <c r="K225" s="6">
        <v>6170.8412495561552</v>
      </c>
      <c r="L225" s="6">
        <v>6275.3720369948887</v>
      </c>
      <c r="M225" s="6">
        <v>6379.3194534994</v>
      </c>
      <c r="N225" s="6">
        <v>6520.3333564239165</v>
      </c>
      <c r="O225" s="6">
        <v>6620.2762330272744</v>
      </c>
      <c r="P225" s="6">
        <v>6705.3389058748799</v>
      </c>
      <c r="Q225" s="6">
        <v>6791.3726267991669</v>
      </c>
      <c r="R225" s="6">
        <v>6901.3078552225543</v>
      </c>
      <c r="S225" s="6">
        <v>6997.4751235691219</v>
      </c>
      <c r="T225" s="6">
        <v>7107.7756737719337</v>
      </c>
      <c r="U225" s="6">
        <v>7209.6109144902475</v>
      </c>
      <c r="V225" s="6">
        <v>7279.2660523616205</v>
      </c>
      <c r="W225" s="6">
        <v>7406.9247544258496</v>
      </c>
      <c r="X225" s="6">
        <v>7523.7780753154693</v>
      </c>
      <c r="Y225" s="6">
        <v>7569.4448060911345</v>
      </c>
      <c r="Z225" s="6">
        <v>7686.2227218473272</v>
      </c>
      <c r="AA225" s="6">
        <v>7779.1839303431771</v>
      </c>
      <c r="AB225" s="6">
        <v>7904.6692811005651</v>
      </c>
      <c r="AC225" s="6">
        <v>8093.8152582930406</v>
      </c>
      <c r="AD225" s="6">
        <v>8184.8996058688726</v>
      </c>
      <c r="AE225" s="6">
        <v>8271.3069222341128</v>
      </c>
      <c r="AF225" s="6">
        <v>8549.4173922702139</v>
      </c>
      <c r="AG225" s="6">
        <v>8624.653242551818</v>
      </c>
      <c r="AH225" s="6">
        <v>8731.2163596034952</v>
      </c>
      <c r="AI225" s="6">
        <v>8834.6205146831471</v>
      </c>
      <c r="AJ225" s="6">
        <v>8840.5290492232289</v>
      </c>
      <c r="AK225" s="6">
        <v>8918.0681602507611</v>
      </c>
      <c r="AL225" s="6">
        <v>8977.0476723166903</v>
      </c>
      <c r="AM225" s="6">
        <v>8994.6813176698506</v>
      </c>
      <c r="AN225" s="6">
        <v>8934.7852920902187</v>
      </c>
      <c r="AO225" s="6">
        <v>9002.3000023702316</v>
      </c>
      <c r="AP225" s="6">
        <v>9112.5885139952989</v>
      </c>
      <c r="AQ225" s="6">
        <v>9112.979041282666</v>
      </c>
      <c r="AR225" s="6">
        <v>9139.6693638492343</v>
      </c>
      <c r="AS225" s="6">
        <v>9088.6425475784672</v>
      </c>
      <c r="AT225" s="6">
        <v>9049.5159428875304</v>
      </c>
      <c r="AU225" s="6">
        <v>9053.7259605685376</v>
      </c>
      <c r="AV225" s="6">
        <v>9122.3684443352377</v>
      </c>
      <c r="AW225" s="6">
        <v>9246.673605099315</v>
      </c>
      <c r="AX225" s="6">
        <v>9227.5354977800343</v>
      </c>
      <c r="AY225" s="6">
        <v>9165.8890077513897</v>
      </c>
      <c r="AZ225" s="6">
        <v>9168.6065033261566</v>
      </c>
      <c r="BA225" s="6">
        <v>9135.4141608575628</v>
      </c>
      <c r="BB225" s="6">
        <v>8997.3542489410593</v>
      </c>
      <c r="BC225" s="6">
        <v>8922.8818671184672</v>
      </c>
      <c r="BD225" s="6">
        <v>8960.368088677671</v>
      </c>
      <c r="BE225" s="6">
        <v>8971.5824054336736</v>
      </c>
      <c r="BV225" s="6" t="s">
        <v>23</v>
      </c>
      <c r="BW225" s="6" t="s">
        <v>33</v>
      </c>
      <c r="BX225" s="6" t="s">
        <v>34</v>
      </c>
      <c r="BY225" s="6" t="s">
        <v>35</v>
      </c>
      <c r="CA225" s="6">
        <v>5.2859999999999997E-2</v>
      </c>
      <c r="CB225" s="6">
        <v>5.2859999999999997E-2</v>
      </c>
      <c r="CC225" s="6">
        <v>5.142E-2</v>
      </c>
      <c r="CD225" s="6">
        <v>3.6389999999999999E-2</v>
      </c>
      <c r="CE225" s="6">
        <v>2.0219999999999998E-2</v>
      </c>
      <c r="CF225" s="6">
        <v>1.8780000000000002E-2</v>
      </c>
      <c r="CG225" s="6">
        <v>1.503E-2</v>
      </c>
      <c r="CH225" s="6">
        <v>1.128E-2</v>
      </c>
      <c r="CI225" s="6">
        <v>2.6099999999999999E-3</v>
      </c>
      <c r="CJ225" s="6">
        <v>0</v>
      </c>
      <c r="CK225" s="6">
        <v>0</v>
      </c>
      <c r="CL225" s="6">
        <v>0</v>
      </c>
      <c r="CM225" s="6">
        <v>0</v>
      </c>
      <c r="CN225" s="6">
        <v>0</v>
      </c>
      <c r="CO225" s="6">
        <v>0</v>
      </c>
      <c r="CP225" s="6">
        <v>0</v>
      </c>
      <c r="CQ225" s="6">
        <v>0</v>
      </c>
      <c r="CR225" s="6">
        <v>0</v>
      </c>
      <c r="CS225" s="6">
        <v>0</v>
      </c>
      <c r="CT225" s="6">
        <v>1.7579999999999998E-2</v>
      </c>
      <c r="CU225" s="6">
        <v>1.6410000000000001E-2</v>
      </c>
      <c r="CV225" s="6">
        <v>2.316E-2</v>
      </c>
      <c r="CW225" s="6">
        <v>4.4999999999999997E-3</v>
      </c>
      <c r="CX225" s="6">
        <v>6.3000000000000003E-4</v>
      </c>
      <c r="CY225" s="6">
        <v>1.1100000000000001E-3</v>
      </c>
      <c r="CZ225" s="6">
        <v>9.6000000000000002E-4</v>
      </c>
      <c r="DA225" s="6">
        <v>9.0400000000000007E-4</v>
      </c>
      <c r="DB225" s="6">
        <v>6.8739999999999999E-3</v>
      </c>
      <c r="DC225" s="6">
        <v>2.7599999999999999E-4</v>
      </c>
      <c r="DD225" s="6">
        <v>4.6000000000000001E-4</v>
      </c>
      <c r="DE225" s="6">
        <v>6.4400000000000004E-4</v>
      </c>
      <c r="DF225" s="6">
        <v>7.36E-4</v>
      </c>
      <c r="DG225" s="6">
        <v>7.36E-4</v>
      </c>
      <c r="DH225" s="6">
        <v>8.2799999999999996E-4</v>
      </c>
      <c r="DI225" s="6">
        <v>1.196E-3</v>
      </c>
      <c r="DJ225" s="6">
        <v>1.3799999999999999E-3</v>
      </c>
      <c r="DK225" s="6">
        <v>7.7679999999999997E-3</v>
      </c>
      <c r="DL225" s="6">
        <v>1.196E-3</v>
      </c>
      <c r="DM225" s="6">
        <v>1.472E-3</v>
      </c>
      <c r="DN225" s="6">
        <v>3.9899999999999999E-4</v>
      </c>
      <c r="DO225" s="6">
        <v>1.2290000000000001E-3</v>
      </c>
      <c r="DP225" s="6">
        <v>2.7599999999999999E-4</v>
      </c>
      <c r="DQ225" s="6">
        <v>8.3580000000000008E-3</v>
      </c>
      <c r="DR225" s="6">
        <v>1.1280000000000001E-3</v>
      </c>
      <c r="DS225" s="6">
        <v>8.8800000000000001E-4</v>
      </c>
      <c r="DT225" s="6">
        <v>3.3300000000000002E-4</v>
      </c>
      <c r="DU225" s="6">
        <v>5.5500000000000005E-4</v>
      </c>
      <c r="DV225" s="6">
        <v>5.7600000000000001E-4</v>
      </c>
      <c r="DW225" s="6">
        <v>5.7600000000000001E-4</v>
      </c>
    </row>
    <row r="226" spans="4:127" s="6" customFormat="1" x14ac:dyDescent="0.25">
      <c r="D226" s="6" t="s">
        <v>10</v>
      </c>
      <c r="F226" s="6" t="s">
        <v>38</v>
      </c>
      <c r="G226" s="6" t="s">
        <v>39</v>
      </c>
      <c r="I226" s="6">
        <v>4646.598259824671</v>
      </c>
      <c r="J226" s="6">
        <v>4421.0720805118317</v>
      </c>
      <c r="K226" s="6">
        <v>4429.2242380164143</v>
      </c>
      <c r="L226" s="6">
        <v>4408.4981441996524</v>
      </c>
      <c r="M226" s="6">
        <v>4362.7638833002584</v>
      </c>
      <c r="N226" s="6">
        <v>4666.7260606459458</v>
      </c>
      <c r="O226" s="6">
        <v>4704.8073923348065</v>
      </c>
      <c r="P226" s="6">
        <v>5053.6735309629166</v>
      </c>
      <c r="Q226" s="6">
        <v>5212.3285503933721</v>
      </c>
      <c r="R226" s="6">
        <v>5292.6435022149826</v>
      </c>
      <c r="S226" s="6">
        <v>5005.1514862605109</v>
      </c>
      <c r="T226" s="6">
        <v>5037.7335192397059</v>
      </c>
      <c r="U226" s="6">
        <v>5103.9929256471896</v>
      </c>
      <c r="V226" s="6">
        <v>5160.8411283712194</v>
      </c>
      <c r="W226" s="6">
        <v>5365.7316637704644</v>
      </c>
      <c r="X226" s="6">
        <v>5756.8892965084406</v>
      </c>
      <c r="Y226" s="6">
        <v>5774.2416156935024</v>
      </c>
      <c r="Z226" s="6">
        <v>5909.5137031133127</v>
      </c>
      <c r="AA226" s="6">
        <v>6085.8058058065008</v>
      </c>
      <c r="AB226" s="6">
        <v>5828.020917935215</v>
      </c>
      <c r="AC226" s="6">
        <v>5530.0023657199545</v>
      </c>
      <c r="AD226" s="6">
        <v>5324.0097786621627</v>
      </c>
      <c r="AE226" s="6">
        <v>4762.6663692071834</v>
      </c>
      <c r="AF226" s="6">
        <v>4644.0075423267772</v>
      </c>
      <c r="AG226" s="6">
        <v>4082.3724924448775</v>
      </c>
      <c r="AH226" s="6">
        <v>4212.3708500180683</v>
      </c>
      <c r="AI226" s="6">
        <v>3143.9934234759799</v>
      </c>
      <c r="AJ226" s="6">
        <v>3634.1389033000892</v>
      </c>
      <c r="AK226" s="6">
        <v>2860.2669219146933</v>
      </c>
      <c r="AL226" s="6">
        <v>2789.0347781544101</v>
      </c>
      <c r="AM226" s="6">
        <v>2718.8966849233734</v>
      </c>
      <c r="AN226" s="6">
        <v>2732.20674068266</v>
      </c>
      <c r="AO226" s="6">
        <v>2598.4109585730771</v>
      </c>
      <c r="AP226" s="6">
        <v>2702.409982870327</v>
      </c>
      <c r="AQ226" s="6">
        <v>2878.2669207389736</v>
      </c>
      <c r="AR226" s="6">
        <v>2864.1467952198332</v>
      </c>
      <c r="AS226" s="6">
        <v>2908.8797846428442</v>
      </c>
      <c r="AT226" s="6">
        <v>2820.4898770609179</v>
      </c>
      <c r="AU226" s="6">
        <v>2804.2611703760999</v>
      </c>
      <c r="AV226" s="6">
        <v>2784.8418680749141</v>
      </c>
      <c r="AW226" s="6">
        <v>2783.2365928254185</v>
      </c>
      <c r="AX226" s="6">
        <v>2776.5682725070806</v>
      </c>
      <c r="AY226" s="6">
        <v>2803.653188826288</v>
      </c>
      <c r="AZ226" s="6">
        <v>2802.1254941066486</v>
      </c>
      <c r="BA226" s="6">
        <v>2791.827129192191</v>
      </c>
      <c r="BB226" s="6">
        <v>2827.9996035800777</v>
      </c>
      <c r="BC226" s="6">
        <v>2855.5077315995104</v>
      </c>
      <c r="BD226" s="6">
        <v>2874.2573531043959</v>
      </c>
      <c r="BE226" s="6">
        <v>2940.7538456678735</v>
      </c>
      <c r="BV226" s="6" t="s">
        <v>23</v>
      </c>
      <c r="BW226" s="6" t="s">
        <v>36</v>
      </c>
      <c r="BX226" s="6" t="s">
        <v>34</v>
      </c>
      <c r="BY226" s="6" t="s">
        <v>35</v>
      </c>
      <c r="CA226" s="6">
        <v>4.5829897009999998</v>
      </c>
      <c r="CB226" s="6">
        <v>4.5976567009999991</v>
      </c>
      <c r="CC226" s="6">
        <v>4.7116707010000001</v>
      </c>
      <c r="CD226" s="6">
        <v>4.7373907010000007</v>
      </c>
      <c r="CE226" s="6">
        <v>4.8115377010000007</v>
      </c>
      <c r="CF226" s="6">
        <v>4.9089367009999991</v>
      </c>
      <c r="CG226" s="6">
        <v>4.8677337009999997</v>
      </c>
      <c r="CH226" s="6">
        <v>4.944126701000001</v>
      </c>
      <c r="CI226" s="6">
        <v>5.0328797009999997</v>
      </c>
      <c r="CJ226" s="6">
        <v>5.1522767008349994</v>
      </c>
      <c r="CK226" s="6">
        <v>5.0271517008350006</v>
      </c>
      <c r="CL226" s="6">
        <v>4.7350476921350007</v>
      </c>
      <c r="CM226" s="6">
        <v>4.6633474630270007</v>
      </c>
      <c r="CN226" s="6">
        <v>4.384696699976999</v>
      </c>
      <c r="CO226" s="6">
        <v>4.4772369620700001</v>
      </c>
      <c r="CP226" s="6">
        <v>4.4993283519430003</v>
      </c>
      <c r="CQ226" s="6">
        <v>3.6545522629430005</v>
      </c>
      <c r="CR226" s="6">
        <v>3.704324313019999</v>
      </c>
      <c r="CS226" s="6">
        <v>3.8143977178589998</v>
      </c>
      <c r="CT226" s="6">
        <v>4.0000928189839993</v>
      </c>
      <c r="CU226" s="6">
        <v>3.1839200630610005</v>
      </c>
      <c r="CV226" s="6">
        <v>3.3307840514230005</v>
      </c>
      <c r="CW226" s="6">
        <v>3.2423032756260004</v>
      </c>
      <c r="CX226" s="6">
        <v>2.9742371422790002</v>
      </c>
      <c r="CY226" s="6">
        <v>2.7456348768359997</v>
      </c>
      <c r="CZ226" s="6">
        <v>2.7818631635430009</v>
      </c>
      <c r="DA226" s="6">
        <v>2.8285970253400006</v>
      </c>
      <c r="DB226" s="6">
        <v>2.5383101197089997</v>
      </c>
      <c r="DC226" s="6">
        <v>2.8405694876659981</v>
      </c>
      <c r="DD226" s="6">
        <v>2.9079761314420005</v>
      </c>
      <c r="DE226" s="6">
        <v>2.7272374660359984</v>
      </c>
      <c r="DF226" s="6">
        <v>2.8683433984000004</v>
      </c>
      <c r="DG226" s="6">
        <v>2.8110714708789994</v>
      </c>
      <c r="DH226" s="6">
        <v>2.8822329144640002</v>
      </c>
      <c r="DI226" s="6">
        <v>3.069085946313999</v>
      </c>
      <c r="DJ226" s="6">
        <v>3.2567073107359996</v>
      </c>
      <c r="DK226" s="6">
        <v>3.2011279073079999</v>
      </c>
      <c r="DL226" s="6">
        <v>3.4045011323769994</v>
      </c>
      <c r="DM226" s="6">
        <v>3.4070884413539995</v>
      </c>
      <c r="DN226" s="6">
        <v>3.1202237361089984</v>
      </c>
      <c r="DO226" s="6">
        <v>3.1446252467699995</v>
      </c>
      <c r="DP226" s="6">
        <v>3.1666226931499994</v>
      </c>
      <c r="DQ226" s="6">
        <v>3.0818598634659984</v>
      </c>
      <c r="DR226" s="6">
        <v>3.2053971104700021</v>
      </c>
      <c r="DS226" s="6">
        <v>3.3643323059700001</v>
      </c>
      <c r="DT226" s="6">
        <v>3.5045076772899999</v>
      </c>
      <c r="DU226" s="6">
        <v>3.1409324021699998</v>
      </c>
      <c r="DV226" s="6">
        <v>3.0635482917699983</v>
      </c>
      <c r="DW226" s="6">
        <v>3.2340890832900011</v>
      </c>
    </row>
    <row r="227" spans="4:127" s="6" customFormat="1" x14ac:dyDescent="0.25">
      <c r="D227" s="6" t="s">
        <v>10</v>
      </c>
      <c r="E227" s="6" t="s">
        <v>40</v>
      </c>
      <c r="F227" s="6" t="s">
        <v>41</v>
      </c>
      <c r="G227" s="6" t="s">
        <v>42</v>
      </c>
      <c r="I227" s="6">
        <v>215.25139501979493</v>
      </c>
      <c r="J227" s="6">
        <v>207.68061499493476</v>
      </c>
      <c r="K227" s="6">
        <v>206.15785499036721</v>
      </c>
      <c r="L227" s="6">
        <v>198.08311500440129</v>
      </c>
      <c r="M227" s="6">
        <v>202.62680497888957</v>
      </c>
      <c r="N227" s="6">
        <v>210.90560999867461</v>
      </c>
      <c r="O227" s="6">
        <v>229.11205995041436</v>
      </c>
      <c r="P227" s="6">
        <v>247.80196000866286</v>
      </c>
      <c r="Q227" s="6">
        <v>274.05926004390551</v>
      </c>
      <c r="R227" s="6">
        <v>310.84420998396513</v>
      </c>
      <c r="S227" s="6">
        <v>340.1521999578456</v>
      </c>
      <c r="T227" s="6">
        <v>345.85179499033973</v>
      </c>
      <c r="U227" s="6">
        <v>355.93632503785454</v>
      </c>
      <c r="V227" s="6">
        <v>364.80287494720261</v>
      </c>
      <c r="W227" s="6">
        <v>327.6300349818834</v>
      </c>
      <c r="X227" s="6">
        <v>335.57412502384886</v>
      </c>
      <c r="Y227" s="6">
        <v>362.83337504125319</v>
      </c>
      <c r="Z227" s="6">
        <v>378.51377502833725</v>
      </c>
      <c r="AA227" s="6">
        <v>367.85757503942682</v>
      </c>
      <c r="AB227" s="6">
        <v>412.77635501308271</v>
      </c>
      <c r="AC227" s="6">
        <v>229.58901493730073</v>
      </c>
      <c r="AD227" s="6">
        <v>267.93675506072208</v>
      </c>
      <c r="AE227" s="6">
        <v>305.61389500161948</v>
      </c>
      <c r="AF227" s="6">
        <v>46.403485043811799</v>
      </c>
      <c r="AG227" s="6">
        <v>41.807219986503696</v>
      </c>
      <c r="AH227" s="6">
        <v>40.687439999373403</v>
      </c>
      <c r="AI227" s="6">
        <v>43.486244959670294</v>
      </c>
      <c r="AJ227" s="6">
        <v>41.386785048871317</v>
      </c>
      <c r="AK227" s="6">
        <v>40.027028780862985</v>
      </c>
      <c r="AL227" s="6">
        <v>47.858507945619991</v>
      </c>
      <c r="AM227" s="6">
        <v>45.433068913886999</v>
      </c>
      <c r="AN227" s="6">
        <v>39.115838367205988</v>
      </c>
      <c r="AO227" s="6">
        <v>36.206912693009997</v>
      </c>
      <c r="AP227" s="6">
        <v>36.90600755961399</v>
      </c>
      <c r="AQ227" s="6">
        <v>36.633887477959988</v>
      </c>
      <c r="AR227" s="6">
        <v>33.617262363679998</v>
      </c>
      <c r="AS227" s="6">
        <v>31.318012819046995</v>
      </c>
      <c r="AT227" s="6">
        <v>33.301718278449997</v>
      </c>
      <c r="AU227" s="6">
        <v>31.205861215572</v>
      </c>
      <c r="AV227" s="6">
        <v>31.915861784371987</v>
      </c>
      <c r="AW227" s="6">
        <v>31.593184647502</v>
      </c>
      <c r="AX227" s="6">
        <v>31.752998496800206</v>
      </c>
      <c r="AY227" s="6">
        <v>32.885612826536999</v>
      </c>
      <c r="AZ227" s="6">
        <v>31.274691765612797</v>
      </c>
      <c r="BA227" s="6">
        <v>30.042329253676801</v>
      </c>
      <c r="BB227" s="6">
        <v>30.943810980084205</v>
      </c>
      <c r="BC227" s="6">
        <v>31.535270393207995</v>
      </c>
      <c r="BD227" s="6">
        <v>31.770781382574206</v>
      </c>
      <c r="BE227" s="6">
        <v>31.770781382574206</v>
      </c>
      <c r="BV227" s="6" t="s">
        <v>10</v>
      </c>
      <c r="BW227" s="6" t="s">
        <v>37</v>
      </c>
      <c r="BX227" s="6" t="s">
        <v>38</v>
      </c>
      <c r="BY227" s="6" t="s">
        <v>39</v>
      </c>
      <c r="CA227" s="6">
        <v>6063.4239547964335</v>
      </c>
      <c r="CB227" s="6">
        <v>6062.0953108722142</v>
      </c>
      <c r="CC227" s="6">
        <v>6170.8412495561552</v>
      </c>
      <c r="CD227" s="6">
        <v>6275.3720369948887</v>
      </c>
      <c r="CE227" s="6">
        <v>6379.3194534994</v>
      </c>
      <c r="CF227" s="6">
        <v>6520.3333564239165</v>
      </c>
      <c r="CG227" s="6">
        <v>6620.2762330272744</v>
      </c>
      <c r="CH227" s="6">
        <v>6705.3389058748799</v>
      </c>
      <c r="CI227" s="6">
        <v>6791.3726267991669</v>
      </c>
      <c r="CJ227" s="6">
        <v>6901.3078552225543</v>
      </c>
      <c r="CK227" s="6">
        <v>6997.4751235691219</v>
      </c>
      <c r="CL227" s="6">
        <v>7107.7756737719337</v>
      </c>
      <c r="CM227" s="6">
        <v>7209.6109144902475</v>
      </c>
      <c r="CN227" s="6">
        <v>7279.2660523616205</v>
      </c>
      <c r="CO227" s="6">
        <v>7406.9247544258496</v>
      </c>
      <c r="CP227" s="6">
        <v>7523.7780753154693</v>
      </c>
      <c r="CQ227" s="6">
        <v>7569.4448060911345</v>
      </c>
      <c r="CR227" s="6">
        <v>7686.2227218473272</v>
      </c>
      <c r="CS227" s="6">
        <v>7779.1839303431771</v>
      </c>
      <c r="CT227" s="6">
        <v>7904.6692811005651</v>
      </c>
      <c r="CU227" s="6">
        <v>8093.8152582930406</v>
      </c>
      <c r="CV227" s="6">
        <v>8184.8996058688726</v>
      </c>
      <c r="CW227" s="6">
        <v>8271.3069222341128</v>
      </c>
      <c r="CX227" s="6">
        <v>8549.4173922702139</v>
      </c>
      <c r="CY227" s="6">
        <v>8624.653242551818</v>
      </c>
      <c r="CZ227" s="6">
        <v>8731.2163596034952</v>
      </c>
      <c r="DA227" s="6">
        <v>8834.6205146831471</v>
      </c>
      <c r="DB227" s="6">
        <v>8840.5290492232289</v>
      </c>
      <c r="DC227" s="6">
        <v>8918.0681602507611</v>
      </c>
      <c r="DD227" s="6">
        <v>8977.0476723166903</v>
      </c>
      <c r="DE227" s="6">
        <v>8994.6813176698506</v>
      </c>
      <c r="DF227" s="6">
        <v>8934.7852920902187</v>
      </c>
      <c r="DG227" s="6">
        <v>9002.3000023702316</v>
      </c>
      <c r="DH227" s="6">
        <v>9112.5885139952989</v>
      </c>
      <c r="DI227" s="6">
        <v>9112.979041282666</v>
      </c>
      <c r="DJ227" s="6">
        <v>9139.6693638492343</v>
      </c>
      <c r="DK227" s="6">
        <v>9088.6425475784672</v>
      </c>
      <c r="DL227" s="6">
        <v>9049.5159428875304</v>
      </c>
      <c r="DM227" s="6">
        <v>9053.7259605685376</v>
      </c>
      <c r="DN227" s="6">
        <v>9122.3684443352377</v>
      </c>
      <c r="DO227" s="6">
        <v>9246.673605099315</v>
      </c>
      <c r="DP227" s="6">
        <v>9227.5354977800343</v>
      </c>
      <c r="DQ227" s="6">
        <v>9165.8890077513897</v>
      </c>
      <c r="DR227" s="6">
        <v>9168.6065033261566</v>
      </c>
      <c r="DS227" s="6">
        <v>9135.4141608575628</v>
      </c>
      <c r="DT227" s="6">
        <v>8997.3542489410593</v>
      </c>
      <c r="DU227" s="6">
        <v>8922.8818671184672</v>
      </c>
      <c r="DV227" s="6">
        <v>8960.368088677671</v>
      </c>
      <c r="DW227" s="6">
        <v>8971.5824054336736</v>
      </c>
    </row>
    <row r="228" spans="4:127" s="6" customFormat="1" x14ac:dyDescent="0.25">
      <c r="D228" s="6" t="s">
        <v>10</v>
      </c>
      <c r="F228" s="6" t="s">
        <v>41</v>
      </c>
      <c r="G228" s="6" t="s">
        <v>42</v>
      </c>
      <c r="I228" s="6">
        <v>438.26891017084205</v>
      </c>
      <c r="J228" s="6">
        <v>438.14566702709328</v>
      </c>
      <c r="K228" s="6">
        <v>440.45290062243595</v>
      </c>
      <c r="L228" s="6">
        <v>438.73802941719509</v>
      </c>
      <c r="M228" s="6">
        <v>472.94005252214089</v>
      </c>
      <c r="N228" s="6">
        <v>501.49715299114314</v>
      </c>
      <c r="O228" s="6">
        <v>503.15077379556999</v>
      </c>
      <c r="P228" s="6">
        <v>476.13541157888613</v>
      </c>
      <c r="Q228" s="6">
        <v>541.72778346155485</v>
      </c>
      <c r="R228" s="6">
        <v>610.62330886702728</v>
      </c>
      <c r="S228" s="6">
        <v>500.51395627933039</v>
      </c>
      <c r="T228" s="6">
        <v>556.61748501255636</v>
      </c>
      <c r="U228" s="6">
        <v>540.8118403936611</v>
      </c>
      <c r="V228" s="6">
        <v>592.1962006175753</v>
      </c>
      <c r="W228" s="6">
        <v>596.68801098783285</v>
      </c>
      <c r="X228" s="6">
        <v>507.99171050781069</v>
      </c>
      <c r="Y228" s="6">
        <v>524.27424499081167</v>
      </c>
      <c r="Z228" s="6">
        <v>530.88422330255719</v>
      </c>
      <c r="AA228" s="6">
        <v>556.48271614702685</v>
      </c>
      <c r="AB228" s="6">
        <v>517.6620403520642</v>
      </c>
      <c r="AC228" s="6">
        <v>532.47882614869343</v>
      </c>
      <c r="AD228" s="6">
        <v>484.63418501513848</v>
      </c>
      <c r="AE228" s="6">
        <v>352.73606241485368</v>
      </c>
      <c r="AF228" s="6">
        <v>428.00336668441304</v>
      </c>
      <c r="AG228" s="6">
        <v>367.86638448447536</v>
      </c>
      <c r="AH228" s="6">
        <v>319.4961994643599</v>
      </c>
      <c r="AI228" s="6">
        <v>206.33004209861181</v>
      </c>
      <c r="AJ228" s="6">
        <v>233.58230475267678</v>
      </c>
      <c r="AK228" s="6">
        <v>200.22618727005067</v>
      </c>
      <c r="AL228" s="6">
        <v>219.55802880710385</v>
      </c>
      <c r="AM228" s="6">
        <v>251.63729009970788</v>
      </c>
      <c r="AN228" s="6">
        <v>254.41563453095441</v>
      </c>
      <c r="AO228" s="6">
        <v>281.35225201853154</v>
      </c>
      <c r="AP228" s="6">
        <v>315.29810960004261</v>
      </c>
      <c r="AQ228" s="6">
        <v>340.07454576641243</v>
      </c>
      <c r="AR228" s="6">
        <v>341.65412289265311</v>
      </c>
      <c r="AS228" s="6">
        <v>340.58499457004569</v>
      </c>
      <c r="AT228" s="6">
        <v>335.82701097566309</v>
      </c>
      <c r="AU228" s="6">
        <v>388.98525517520369</v>
      </c>
      <c r="AV228" s="6">
        <v>464.29477870924364</v>
      </c>
      <c r="AW228" s="6">
        <v>425.68283827731676</v>
      </c>
      <c r="AX228" s="6">
        <v>348.30772114685072</v>
      </c>
      <c r="AY228" s="6">
        <v>420.51593640635974</v>
      </c>
      <c r="AZ228" s="6">
        <v>406.89693689034868</v>
      </c>
      <c r="BA228" s="6">
        <v>402.47849904923754</v>
      </c>
      <c r="BB228" s="6">
        <v>397.54357774175776</v>
      </c>
      <c r="BC228" s="6">
        <v>387.96570684420658</v>
      </c>
      <c r="BD228" s="6">
        <v>348.8642445725684</v>
      </c>
      <c r="BE228" s="6">
        <v>356.92776541373343</v>
      </c>
      <c r="BV228" s="6" t="s">
        <v>10</v>
      </c>
      <c r="BX228" s="6" t="s">
        <v>38</v>
      </c>
      <c r="BY228" s="6" t="s">
        <v>39</v>
      </c>
      <c r="CA228" s="6">
        <v>4646.598259824671</v>
      </c>
      <c r="CB228" s="6">
        <v>4421.0720805118317</v>
      </c>
      <c r="CC228" s="6">
        <v>4429.2242380164143</v>
      </c>
      <c r="CD228" s="6">
        <v>4408.4981441996524</v>
      </c>
      <c r="CE228" s="6">
        <v>4362.7638833002584</v>
      </c>
      <c r="CF228" s="6">
        <v>4666.7260606459458</v>
      </c>
      <c r="CG228" s="6">
        <v>4704.8073923348065</v>
      </c>
      <c r="CH228" s="6">
        <v>5053.6735309629166</v>
      </c>
      <c r="CI228" s="6">
        <v>5212.3285503933721</v>
      </c>
      <c r="CJ228" s="6">
        <v>5292.6435022149826</v>
      </c>
      <c r="CK228" s="6">
        <v>5005.1514862605109</v>
      </c>
      <c r="CL228" s="6">
        <v>5037.7335192397059</v>
      </c>
      <c r="CM228" s="6">
        <v>5103.9929256471896</v>
      </c>
      <c r="CN228" s="6">
        <v>5160.8411283712194</v>
      </c>
      <c r="CO228" s="6">
        <v>5365.7316637704644</v>
      </c>
      <c r="CP228" s="6">
        <v>5756.8892965084406</v>
      </c>
      <c r="CQ228" s="6">
        <v>5774.2416156935024</v>
      </c>
      <c r="CR228" s="6">
        <v>5909.5137031133127</v>
      </c>
      <c r="CS228" s="6">
        <v>6085.8058058065008</v>
      </c>
      <c r="CT228" s="6">
        <v>5828.020917935215</v>
      </c>
      <c r="CU228" s="6">
        <v>5530.0023657199545</v>
      </c>
      <c r="CV228" s="6">
        <v>5324.0097786621627</v>
      </c>
      <c r="CW228" s="6">
        <v>4762.6663692071834</v>
      </c>
      <c r="CX228" s="6">
        <v>4644.0075423267772</v>
      </c>
      <c r="CY228" s="6">
        <v>4082.3724924448775</v>
      </c>
      <c r="CZ228" s="6">
        <v>4212.3708500180683</v>
      </c>
      <c r="DA228" s="6">
        <v>3143.9934234759799</v>
      </c>
      <c r="DB228" s="6">
        <v>3634.1389033000892</v>
      </c>
      <c r="DC228" s="6">
        <v>2860.2669219146933</v>
      </c>
      <c r="DD228" s="6">
        <v>2789.0347781544101</v>
      </c>
      <c r="DE228" s="6">
        <v>2718.8966849233734</v>
      </c>
      <c r="DF228" s="6">
        <v>2732.20674068266</v>
      </c>
      <c r="DG228" s="6">
        <v>2598.4109585730771</v>
      </c>
      <c r="DH228" s="6">
        <v>2702.409982870327</v>
      </c>
      <c r="DI228" s="6">
        <v>2878.2669207389736</v>
      </c>
      <c r="DJ228" s="6">
        <v>2864.1467952198332</v>
      </c>
      <c r="DK228" s="6">
        <v>2908.8797846428442</v>
      </c>
      <c r="DL228" s="6">
        <v>2820.4898770609179</v>
      </c>
      <c r="DM228" s="6">
        <v>2804.2611703760999</v>
      </c>
      <c r="DN228" s="6">
        <v>2784.8418680749141</v>
      </c>
      <c r="DO228" s="6">
        <v>2783.2365928254185</v>
      </c>
      <c r="DP228" s="6">
        <v>2776.5682725070806</v>
      </c>
      <c r="DQ228" s="6">
        <v>2803.653188826288</v>
      </c>
      <c r="DR228" s="6">
        <v>2802.1254941066486</v>
      </c>
      <c r="DS228" s="6">
        <v>2791.827129192191</v>
      </c>
      <c r="DT228" s="6">
        <v>2827.9996035800777</v>
      </c>
      <c r="DU228" s="6">
        <v>2855.5077315995104</v>
      </c>
      <c r="DV228" s="6">
        <v>2874.2573531043959</v>
      </c>
      <c r="DW228" s="6">
        <v>2940.7538456678735</v>
      </c>
    </row>
    <row r="229" spans="4:127" s="6" customFormat="1" x14ac:dyDescent="0.25">
      <c r="D229" s="6" t="s">
        <v>43</v>
      </c>
      <c r="E229" s="6" t="s">
        <v>44</v>
      </c>
      <c r="F229" s="6" t="s">
        <v>45</v>
      </c>
      <c r="G229" s="6" t="s">
        <v>46</v>
      </c>
      <c r="I229" s="6">
        <v>1922.5520745641995</v>
      </c>
      <c r="J229" s="6">
        <v>1903.4963800078999</v>
      </c>
      <c r="K229" s="6">
        <v>1938.2209412552004</v>
      </c>
      <c r="L229" s="6">
        <v>1955.2859009223005</v>
      </c>
      <c r="M229" s="6">
        <v>2060.098904807599</v>
      </c>
      <c r="N229" s="6">
        <v>2142.1584807068002</v>
      </c>
      <c r="O229" s="6">
        <v>2115.6845207645997</v>
      </c>
      <c r="P229" s="6">
        <v>2154.2977041926001</v>
      </c>
      <c r="Q229" s="6">
        <v>2212.7569844733011</v>
      </c>
      <c r="R229" s="6">
        <v>2308.2776273620007</v>
      </c>
      <c r="S229" s="6">
        <v>2397.2726480126998</v>
      </c>
      <c r="T229" s="6">
        <v>2371.3279261998991</v>
      </c>
      <c r="U229" s="6">
        <v>2395.9171824225004</v>
      </c>
      <c r="V229" s="6">
        <v>2422.8456917561002</v>
      </c>
      <c r="W229" s="6">
        <v>2600.8780751768008</v>
      </c>
      <c r="X229" s="6">
        <v>2670.2789614813005</v>
      </c>
      <c r="Y229" s="6">
        <v>2736.8281329927986</v>
      </c>
      <c r="Z229" s="6">
        <v>2769.9211600387994</v>
      </c>
      <c r="AA229" s="6">
        <v>2864.1649639845014</v>
      </c>
      <c r="AB229" s="6">
        <v>3037.0132739917995</v>
      </c>
      <c r="AC229" s="6">
        <v>2997.1265325150002</v>
      </c>
      <c r="AD229" s="6">
        <v>2987.5070996669997</v>
      </c>
      <c r="AE229" s="6">
        <v>2959.3953426309995</v>
      </c>
      <c r="AF229" s="6">
        <v>2965.0314627403</v>
      </c>
      <c r="AG229" s="6">
        <v>2996.0268100239987</v>
      </c>
      <c r="AH229" s="6">
        <v>2981.8384948869984</v>
      </c>
      <c r="AI229" s="6">
        <v>2970.7339107909993</v>
      </c>
      <c r="AJ229" s="6">
        <v>2955.8503965999985</v>
      </c>
      <c r="AK229" s="6">
        <v>2971.619091263</v>
      </c>
      <c r="AL229" s="6">
        <v>3033.3468474750002</v>
      </c>
      <c r="AM229" s="6">
        <v>3180.0755049139993</v>
      </c>
      <c r="AN229" s="6">
        <v>3205.3577921109986</v>
      </c>
      <c r="AO229" s="6">
        <v>3329.4750680750017</v>
      </c>
      <c r="AP229" s="6">
        <v>3456.7621044749999</v>
      </c>
      <c r="AQ229" s="6">
        <v>3636.811403835</v>
      </c>
      <c r="AR229" s="6">
        <v>3779.7657275290012</v>
      </c>
      <c r="AS229" s="6">
        <v>3833.3447728380002</v>
      </c>
      <c r="AT229" s="6">
        <v>4060.816344753001</v>
      </c>
      <c r="AU229" s="6">
        <v>4084.9202534619994</v>
      </c>
      <c r="AV229" s="6">
        <v>3854.046352377999</v>
      </c>
      <c r="AW229" s="6">
        <v>4094.5394168580024</v>
      </c>
      <c r="AX229" s="6">
        <v>4192.2071963890003</v>
      </c>
      <c r="AY229" s="6">
        <v>4583.609056403001</v>
      </c>
      <c r="AZ229" s="6">
        <v>4590.9450161240011</v>
      </c>
      <c r="BA229" s="6">
        <v>4620.1874711370001</v>
      </c>
      <c r="BB229" s="6">
        <v>4649.1440264159992</v>
      </c>
      <c r="BC229" s="6">
        <v>4634.8625608930024</v>
      </c>
      <c r="BD229" s="6">
        <v>4702.8715041689993</v>
      </c>
      <c r="BE229" s="6">
        <v>4688.6566133469987</v>
      </c>
      <c r="BV229" s="6" t="s">
        <v>10</v>
      </c>
      <c r="BW229" s="6" t="s">
        <v>40</v>
      </c>
      <c r="BX229" s="6" t="s">
        <v>41</v>
      </c>
      <c r="BY229" s="6" t="s">
        <v>42</v>
      </c>
      <c r="CA229" s="6">
        <v>215.25139501979493</v>
      </c>
      <c r="CB229" s="6">
        <v>207.68061499493476</v>
      </c>
      <c r="CC229" s="6">
        <v>206.15785499036721</v>
      </c>
      <c r="CD229" s="6">
        <v>198.08311500440129</v>
      </c>
      <c r="CE229" s="6">
        <v>202.62680497888957</v>
      </c>
      <c r="CF229" s="6">
        <v>210.90560999867461</v>
      </c>
      <c r="CG229" s="6">
        <v>229.11205995041436</v>
      </c>
      <c r="CH229" s="6">
        <v>247.80196000866286</v>
      </c>
      <c r="CI229" s="6">
        <v>274.05926004390551</v>
      </c>
      <c r="CJ229" s="6">
        <v>310.84420998396513</v>
      </c>
      <c r="CK229" s="6">
        <v>340.1521999578456</v>
      </c>
      <c r="CL229" s="6">
        <v>345.85179499033973</v>
      </c>
      <c r="CM229" s="6">
        <v>355.93632503785454</v>
      </c>
      <c r="CN229" s="6">
        <v>364.80287494720261</v>
      </c>
      <c r="CO229" s="6">
        <v>327.6300349818834</v>
      </c>
      <c r="CP229" s="6">
        <v>335.57412502384886</v>
      </c>
      <c r="CQ229" s="6">
        <v>362.83337504125319</v>
      </c>
      <c r="CR229" s="6">
        <v>378.51377502833725</v>
      </c>
      <c r="CS229" s="6">
        <v>367.85757503942682</v>
      </c>
      <c r="CT229" s="6">
        <v>412.77635501308271</v>
      </c>
      <c r="CU229" s="6">
        <v>229.58901493730073</v>
      </c>
      <c r="CV229" s="6">
        <v>267.93675506072208</v>
      </c>
      <c r="CW229" s="6">
        <v>305.61389500161948</v>
      </c>
      <c r="CX229" s="6">
        <v>46.403485043811799</v>
      </c>
      <c r="CY229" s="6">
        <v>41.807219986503696</v>
      </c>
      <c r="CZ229" s="6">
        <v>40.687439999373403</v>
      </c>
      <c r="DA229" s="6">
        <v>43.486244959670294</v>
      </c>
      <c r="DB229" s="6">
        <v>41.386785048871317</v>
      </c>
      <c r="DC229" s="6">
        <v>40.027028780862985</v>
      </c>
      <c r="DD229" s="6">
        <v>47.858507945619991</v>
      </c>
      <c r="DE229" s="6">
        <v>45.433068913886999</v>
      </c>
      <c r="DF229" s="6">
        <v>39.115838367205988</v>
      </c>
      <c r="DG229" s="6">
        <v>36.206912693009997</v>
      </c>
      <c r="DH229" s="6">
        <v>36.90600755961399</v>
      </c>
      <c r="DI229" s="6">
        <v>36.633887477959988</v>
      </c>
      <c r="DJ229" s="6">
        <v>33.617262363679998</v>
      </c>
      <c r="DK229" s="6">
        <v>31.318012819046995</v>
      </c>
      <c r="DL229" s="6">
        <v>33.301718278449997</v>
      </c>
      <c r="DM229" s="6">
        <v>31.205861215572</v>
      </c>
      <c r="DN229" s="6">
        <v>31.915861784371987</v>
      </c>
      <c r="DO229" s="6">
        <v>31.593184647502</v>
      </c>
      <c r="DP229" s="6">
        <v>31.752998496800206</v>
      </c>
      <c r="DQ229" s="6">
        <v>32.885612826536999</v>
      </c>
      <c r="DR229" s="6">
        <v>31.274691765612797</v>
      </c>
      <c r="DS229" s="6">
        <v>30.042329253676801</v>
      </c>
      <c r="DT229" s="6">
        <v>30.943810980084205</v>
      </c>
      <c r="DU229" s="6">
        <v>31.535270393207995</v>
      </c>
      <c r="DV229" s="6">
        <v>31.770781382574206</v>
      </c>
      <c r="DW229" s="6">
        <v>31.770781382574206</v>
      </c>
    </row>
    <row r="230" spans="4:127" s="6" customFormat="1" x14ac:dyDescent="0.25">
      <c r="D230" s="6" t="s">
        <v>43</v>
      </c>
      <c r="E230" s="6" t="s">
        <v>44</v>
      </c>
      <c r="F230" s="6" t="s">
        <v>45</v>
      </c>
      <c r="G230" s="6" t="s">
        <v>46</v>
      </c>
      <c r="I230" s="6">
        <v>25151.3924091427</v>
      </c>
      <c r="J230" s="6">
        <v>24177.307467635696</v>
      </c>
      <c r="K230" s="6">
        <v>24102.601213370901</v>
      </c>
      <c r="L230" s="6">
        <v>24097.524673863893</v>
      </c>
      <c r="M230" s="6">
        <v>23589.345426700402</v>
      </c>
      <c r="N230" s="6">
        <v>24499.951104812702</v>
      </c>
      <c r="O230" s="6">
        <v>24471.119350428798</v>
      </c>
      <c r="P230" s="6">
        <v>24546.860930173098</v>
      </c>
      <c r="Q230" s="6">
        <v>24994.379121097692</v>
      </c>
      <c r="R230" s="6">
        <v>25901.484921994197</v>
      </c>
      <c r="S230" s="6">
        <v>25606.1749732731</v>
      </c>
      <c r="T230" s="6">
        <v>24616.13542073021</v>
      </c>
      <c r="U230" s="6">
        <v>25270.312111469102</v>
      </c>
      <c r="V230" s="6">
        <v>24772.229782092098</v>
      </c>
      <c r="W230" s="6">
        <v>24873.488014243805</v>
      </c>
      <c r="X230" s="6">
        <v>25103.279460035101</v>
      </c>
      <c r="Y230" s="6">
        <v>25663.987363190103</v>
      </c>
      <c r="Z230" s="6">
        <v>25903.520019856795</v>
      </c>
      <c r="AA230" s="6">
        <v>26180.542750772402</v>
      </c>
      <c r="AB230" s="6">
        <v>26382.580853925203</v>
      </c>
      <c r="AC230" s="6">
        <v>26736.7407057415</v>
      </c>
      <c r="AD230" s="6">
        <v>25263.243790157594</v>
      </c>
      <c r="AE230" s="6">
        <v>24720.585861710708</v>
      </c>
      <c r="AF230" s="6">
        <v>23680.5866585884</v>
      </c>
      <c r="AG230" s="6">
        <v>22793.475101339798</v>
      </c>
      <c r="AH230" s="6">
        <v>23652.918290559192</v>
      </c>
      <c r="AI230" s="6">
        <v>23312.146222564988</v>
      </c>
      <c r="AJ230" s="6">
        <v>23277.919633218102</v>
      </c>
      <c r="AK230" s="6">
        <v>22498.366082895103</v>
      </c>
      <c r="AL230" s="6">
        <v>22244.4905348578</v>
      </c>
      <c r="AM230" s="6">
        <v>22600.933695343803</v>
      </c>
      <c r="AN230" s="6">
        <v>23561.973234738798</v>
      </c>
      <c r="AO230" s="6">
        <v>23693.647203320197</v>
      </c>
      <c r="AP230" s="6">
        <v>25851.723122603798</v>
      </c>
      <c r="AQ230" s="6">
        <v>28260.491920445795</v>
      </c>
      <c r="AR230" s="6">
        <v>30749.062057686006</v>
      </c>
      <c r="AS230" s="6">
        <v>32370.546818499002</v>
      </c>
      <c r="AT230" s="6">
        <v>33585.050944192997</v>
      </c>
      <c r="AU230" s="6">
        <v>33919.361151483994</v>
      </c>
      <c r="AV230" s="6">
        <v>34057.634902020989</v>
      </c>
      <c r="AW230" s="6">
        <v>35936.731087724998</v>
      </c>
      <c r="AX230" s="6">
        <v>39625.326699518009</v>
      </c>
      <c r="AY230" s="6">
        <v>40585.306370541999</v>
      </c>
      <c r="AZ230" s="6">
        <v>39765.343963224994</v>
      </c>
      <c r="BA230" s="6">
        <v>40154.433570983005</v>
      </c>
      <c r="BB230" s="6">
        <v>38952.413483041993</v>
      </c>
      <c r="BC230" s="6">
        <v>36964.861153892001</v>
      </c>
      <c r="BD230" s="6">
        <v>38144.773526465004</v>
      </c>
      <c r="BE230" s="6">
        <v>37513.53256036291</v>
      </c>
      <c r="BV230" s="6" t="s">
        <v>10</v>
      </c>
      <c r="BX230" s="6" t="s">
        <v>41</v>
      </c>
      <c r="BY230" s="6" t="s">
        <v>42</v>
      </c>
      <c r="CA230" s="6">
        <v>438.26891017084205</v>
      </c>
      <c r="CB230" s="6">
        <v>438.14566702709328</v>
      </c>
      <c r="CC230" s="6">
        <v>440.45290062243595</v>
      </c>
      <c r="CD230" s="6">
        <v>438.73802941719509</v>
      </c>
      <c r="CE230" s="6">
        <v>472.94005252214089</v>
      </c>
      <c r="CF230" s="6">
        <v>501.49715299114314</v>
      </c>
      <c r="CG230" s="6">
        <v>503.15077379556999</v>
      </c>
      <c r="CH230" s="6">
        <v>476.13541157888613</v>
      </c>
      <c r="CI230" s="6">
        <v>541.72778346155485</v>
      </c>
      <c r="CJ230" s="6">
        <v>610.62330886702728</v>
      </c>
      <c r="CK230" s="6">
        <v>500.51395627933039</v>
      </c>
      <c r="CL230" s="6">
        <v>556.61748501255636</v>
      </c>
      <c r="CM230" s="6">
        <v>540.8118403936611</v>
      </c>
      <c r="CN230" s="6">
        <v>592.1962006175753</v>
      </c>
      <c r="CO230" s="6">
        <v>596.68801098783285</v>
      </c>
      <c r="CP230" s="6">
        <v>507.99171050781069</v>
      </c>
      <c r="CQ230" s="6">
        <v>524.27424499081167</v>
      </c>
      <c r="CR230" s="6">
        <v>530.88422330255719</v>
      </c>
      <c r="CS230" s="6">
        <v>556.48271614702685</v>
      </c>
      <c r="CT230" s="6">
        <v>517.6620403520642</v>
      </c>
      <c r="CU230" s="6">
        <v>532.47882614869343</v>
      </c>
      <c r="CV230" s="6">
        <v>484.63418501513848</v>
      </c>
      <c r="CW230" s="6">
        <v>352.73606241485368</v>
      </c>
      <c r="CX230" s="6">
        <v>428.00336668441304</v>
      </c>
      <c r="CY230" s="6">
        <v>367.86638448447536</v>
      </c>
      <c r="CZ230" s="6">
        <v>319.4961994643599</v>
      </c>
      <c r="DA230" s="6">
        <v>206.33004209861181</v>
      </c>
      <c r="DB230" s="6">
        <v>233.58230475267678</v>
      </c>
      <c r="DC230" s="6">
        <v>200.22618727005067</v>
      </c>
      <c r="DD230" s="6">
        <v>219.55802880710385</v>
      </c>
      <c r="DE230" s="6">
        <v>251.63729009970788</v>
      </c>
      <c r="DF230" s="6">
        <v>254.41563453095441</v>
      </c>
      <c r="DG230" s="6">
        <v>281.35225201853154</v>
      </c>
      <c r="DH230" s="6">
        <v>315.29810960004261</v>
      </c>
      <c r="DI230" s="6">
        <v>340.07454576641243</v>
      </c>
      <c r="DJ230" s="6">
        <v>341.65412289265311</v>
      </c>
      <c r="DK230" s="6">
        <v>340.58499457004569</v>
      </c>
      <c r="DL230" s="6">
        <v>335.82701097566309</v>
      </c>
      <c r="DM230" s="6">
        <v>388.98525517520369</v>
      </c>
      <c r="DN230" s="6">
        <v>464.29477870924364</v>
      </c>
      <c r="DO230" s="6">
        <v>425.68283827731676</v>
      </c>
      <c r="DP230" s="6">
        <v>348.30772114685072</v>
      </c>
      <c r="DQ230" s="6">
        <v>420.51593640635974</v>
      </c>
      <c r="DR230" s="6">
        <v>406.89693689034868</v>
      </c>
      <c r="DS230" s="6">
        <v>402.47849904923754</v>
      </c>
      <c r="DT230" s="6">
        <v>397.54357774175776</v>
      </c>
      <c r="DU230" s="6">
        <v>387.96570684420658</v>
      </c>
      <c r="DV230" s="6">
        <v>348.8642445725684</v>
      </c>
      <c r="DW230" s="6">
        <v>356.92776541373343</v>
      </c>
    </row>
    <row r="231" spans="4:127" s="6" customFormat="1" x14ac:dyDescent="0.25">
      <c r="D231" s="6" t="s">
        <v>47</v>
      </c>
      <c r="E231" s="6" t="s">
        <v>48</v>
      </c>
      <c r="F231" s="6" t="s">
        <v>49</v>
      </c>
      <c r="G231" s="6" t="s">
        <v>50</v>
      </c>
      <c r="I231" s="6">
        <v>2.1034999999999999</v>
      </c>
      <c r="J231" s="6">
        <v>2.1034999999999999</v>
      </c>
      <c r="K231" s="6">
        <v>2.2123499999999998</v>
      </c>
      <c r="L231" s="6">
        <v>2.1192500000000001</v>
      </c>
      <c r="M231" s="6">
        <v>2.0013000000000001</v>
      </c>
      <c r="N231" s="6">
        <v>1.9117999999999999</v>
      </c>
      <c r="O231" s="6">
        <v>1.9914999999999998</v>
      </c>
      <c r="P231" s="6">
        <v>3.1100000000000003</v>
      </c>
      <c r="Q231" s="6">
        <v>3.9655</v>
      </c>
      <c r="R231" s="6">
        <v>4.5381999999999998</v>
      </c>
      <c r="S231" s="6">
        <v>4.0337999999999994</v>
      </c>
      <c r="T231" s="6">
        <v>3.3631999999999995</v>
      </c>
      <c r="U231" s="6">
        <v>6.0802500000000004</v>
      </c>
      <c r="V231" s="6">
        <v>4.9199000000000002</v>
      </c>
      <c r="W231" s="6">
        <v>4.59945</v>
      </c>
      <c r="X231" s="6">
        <v>5.7427999999999999</v>
      </c>
      <c r="Y231" s="6">
        <v>4.7990500000000003</v>
      </c>
      <c r="Z231" s="6">
        <v>4.9167500000000004</v>
      </c>
      <c r="AA231" s="6">
        <v>4.3650000000000002</v>
      </c>
      <c r="AB231" s="6">
        <v>4.2330999999999994</v>
      </c>
      <c r="AC231" s="6">
        <v>3.6831500000000004</v>
      </c>
      <c r="AD231" s="6">
        <v>4.9360499999999989</v>
      </c>
      <c r="AE231" s="6">
        <v>4.9032</v>
      </c>
      <c r="AF231" s="6">
        <v>9.1679999999999993</v>
      </c>
      <c r="AG231" s="6">
        <v>10.179299999999998</v>
      </c>
      <c r="AH231" s="6">
        <v>10.74405</v>
      </c>
      <c r="AI231" s="6">
        <v>11.0479</v>
      </c>
      <c r="AJ231" s="6">
        <v>13.887900000000002</v>
      </c>
      <c r="AK231" s="6">
        <v>14.0266</v>
      </c>
      <c r="AL231" s="6">
        <v>15.039999999999997</v>
      </c>
      <c r="AM231" s="6">
        <v>15.606199999999999</v>
      </c>
      <c r="AN231" s="6">
        <v>17.178750000000004</v>
      </c>
      <c r="AO231" s="6">
        <v>20.337749999999993</v>
      </c>
      <c r="AP231" s="6">
        <v>26.035799999999995</v>
      </c>
      <c r="AQ231" s="6">
        <v>28.753399999999996</v>
      </c>
      <c r="AR231" s="6">
        <v>34.677849999999992</v>
      </c>
      <c r="AS231" s="6">
        <v>42.747550000000004</v>
      </c>
      <c r="AT231" s="6">
        <v>57.317700000000023</v>
      </c>
      <c r="AU231" s="6">
        <v>79.530749999999998</v>
      </c>
      <c r="AV231" s="6">
        <v>88.611100000000022</v>
      </c>
      <c r="AW231" s="6">
        <v>104.12165</v>
      </c>
      <c r="AX231" s="6">
        <v>115.74585000000008</v>
      </c>
      <c r="AY231" s="6">
        <v>128.6131</v>
      </c>
      <c r="AZ231" s="6">
        <v>139.10764999999995</v>
      </c>
      <c r="BA231" s="6">
        <v>150.56940000000006</v>
      </c>
      <c r="BB231" s="6">
        <v>147.65845000000002</v>
      </c>
      <c r="BC231" s="6">
        <v>157.51549999999992</v>
      </c>
      <c r="BD231" s="6">
        <v>164.32254999999992</v>
      </c>
      <c r="BE231" s="6">
        <v>171.50885228200002</v>
      </c>
      <c r="BV231" s="6" t="s">
        <v>43</v>
      </c>
      <c r="BW231" s="6" t="s">
        <v>44</v>
      </c>
      <c r="BX231" s="6" t="s">
        <v>45</v>
      </c>
      <c r="BY231" s="6" t="s">
        <v>46</v>
      </c>
      <c r="CA231" s="6">
        <v>1922.5520745641995</v>
      </c>
      <c r="CB231" s="6">
        <v>1903.4963800078999</v>
      </c>
      <c r="CC231" s="6">
        <v>1938.2209412552004</v>
      </c>
      <c r="CD231" s="6">
        <v>1955.2859009223005</v>
      </c>
      <c r="CE231" s="6">
        <v>2060.098904807599</v>
      </c>
      <c r="CF231" s="6">
        <v>2142.1584807068002</v>
      </c>
      <c r="CG231" s="6">
        <v>2115.6845207645997</v>
      </c>
      <c r="CH231" s="6">
        <v>2154.2977041926001</v>
      </c>
      <c r="CI231" s="6">
        <v>2212.7569844733011</v>
      </c>
      <c r="CJ231" s="6">
        <v>2308.2776273620007</v>
      </c>
      <c r="CK231" s="6">
        <v>2397.2726480126998</v>
      </c>
      <c r="CL231" s="6">
        <v>2371.3279261998991</v>
      </c>
      <c r="CM231" s="6">
        <v>2395.9171824225004</v>
      </c>
      <c r="CN231" s="6">
        <v>2422.8456917561002</v>
      </c>
      <c r="CO231" s="6">
        <v>2600.8780751768008</v>
      </c>
      <c r="CP231" s="6">
        <v>2670.2789614813005</v>
      </c>
      <c r="CQ231" s="6">
        <v>2736.8281329927986</v>
      </c>
      <c r="CR231" s="6">
        <v>2769.9211600387994</v>
      </c>
      <c r="CS231" s="6">
        <v>2864.1649639845014</v>
      </c>
      <c r="CT231" s="6">
        <v>3037.0132739917995</v>
      </c>
      <c r="CU231" s="6">
        <v>2997.1265325150002</v>
      </c>
      <c r="CV231" s="6">
        <v>2987.5070996669997</v>
      </c>
      <c r="CW231" s="6">
        <v>2959.3953426309995</v>
      </c>
      <c r="CX231" s="6">
        <v>2965.0314627403</v>
      </c>
      <c r="CY231" s="6">
        <v>2996.0268100239987</v>
      </c>
      <c r="CZ231" s="6">
        <v>2981.8384948869984</v>
      </c>
      <c r="DA231" s="6">
        <v>2970.7339107909993</v>
      </c>
      <c r="DB231" s="6">
        <v>2955.8503965999985</v>
      </c>
      <c r="DC231" s="6">
        <v>2971.619091263</v>
      </c>
      <c r="DD231" s="6">
        <v>3033.3468474750002</v>
      </c>
      <c r="DE231" s="6">
        <v>3180.0755049139993</v>
      </c>
      <c r="DF231" s="6">
        <v>3205.3577921109986</v>
      </c>
      <c r="DG231" s="6">
        <v>3329.4750680750017</v>
      </c>
      <c r="DH231" s="6">
        <v>3456.7621044749999</v>
      </c>
      <c r="DI231" s="6">
        <v>3636.811403835</v>
      </c>
      <c r="DJ231" s="6">
        <v>3779.7657275290012</v>
      </c>
      <c r="DK231" s="6">
        <v>3833.3447728380002</v>
      </c>
      <c r="DL231" s="6">
        <v>4060.816344753001</v>
      </c>
      <c r="DM231" s="6">
        <v>4084.9202534619994</v>
      </c>
      <c r="DN231" s="6">
        <v>3854.046352377999</v>
      </c>
      <c r="DO231" s="6">
        <v>4094.5394168580024</v>
      </c>
      <c r="DP231" s="6">
        <v>4192.2071963890003</v>
      </c>
      <c r="DQ231" s="6">
        <v>4583.609056403001</v>
      </c>
      <c r="DR231" s="6">
        <v>4590.9450161240011</v>
      </c>
      <c r="DS231" s="6">
        <v>4620.1874711370001</v>
      </c>
      <c r="DT231" s="6">
        <v>4649.1440264159992</v>
      </c>
      <c r="DU231" s="6">
        <v>4634.8625608930024</v>
      </c>
      <c r="DV231" s="6">
        <v>4702.8715041689993</v>
      </c>
      <c r="DW231" s="6">
        <v>4688.6566133469987</v>
      </c>
    </row>
    <row r="232" spans="4:127" s="6" customFormat="1" x14ac:dyDescent="0.25">
      <c r="D232" s="6" t="s">
        <v>47</v>
      </c>
      <c r="E232" s="6" t="s">
        <v>48</v>
      </c>
      <c r="F232" s="6" t="s">
        <v>49</v>
      </c>
      <c r="G232" s="6" t="s">
        <v>50</v>
      </c>
      <c r="I232" s="6">
        <v>37056.964331058851</v>
      </c>
      <c r="J232" s="6">
        <v>37430.931480406216</v>
      </c>
      <c r="K232" s="6">
        <v>39442.826792183478</v>
      </c>
      <c r="L232" s="6">
        <v>42917.910377306733</v>
      </c>
      <c r="M232" s="6">
        <v>42407.463681784058</v>
      </c>
      <c r="N232" s="6">
        <v>41430.417908834112</v>
      </c>
      <c r="O232" s="6">
        <v>42912.916691939237</v>
      </c>
      <c r="P232" s="6">
        <v>43857.814427435573</v>
      </c>
      <c r="Q232" s="6">
        <v>44078.281879806847</v>
      </c>
      <c r="R232" s="6">
        <v>46483.254407972898</v>
      </c>
      <c r="S232" s="6">
        <v>43558.275445952444</v>
      </c>
      <c r="T232" s="6">
        <v>39145.024784656984</v>
      </c>
      <c r="U232" s="6">
        <v>38861.874492623669</v>
      </c>
      <c r="V232" s="6">
        <v>39067.702128696765</v>
      </c>
      <c r="W232" s="6">
        <v>40914.255209798393</v>
      </c>
      <c r="X232" s="6">
        <v>42337.916386622317</v>
      </c>
      <c r="Y232" s="6">
        <v>43706.235121739068</v>
      </c>
      <c r="Z232" s="6">
        <v>44850.43260565152</v>
      </c>
      <c r="AA232" s="6">
        <v>47741.070826103874</v>
      </c>
      <c r="AB232" s="6">
        <v>50577.578201096745</v>
      </c>
      <c r="AC232" s="6">
        <v>51263.753926593134</v>
      </c>
      <c r="AD232" s="6">
        <v>50786.245562194665</v>
      </c>
      <c r="AE232" s="6">
        <v>51782.462637103774</v>
      </c>
      <c r="AF232" s="6">
        <v>53143.053497509012</v>
      </c>
      <c r="AG232" s="6">
        <v>55372.301009490322</v>
      </c>
      <c r="AH232" s="6">
        <v>57138.277642712012</v>
      </c>
      <c r="AI232" s="6">
        <v>61179.754116563963</v>
      </c>
      <c r="AJ232" s="6">
        <v>61781.844274461248</v>
      </c>
      <c r="AK232" s="6">
        <v>60296.381929809846</v>
      </c>
      <c r="AL232" s="6">
        <v>60256.472785467915</v>
      </c>
      <c r="AM232" s="6">
        <v>63770.505504022745</v>
      </c>
      <c r="AN232" s="6">
        <v>63400.865619393393</v>
      </c>
      <c r="AO232" s="6">
        <v>61655.786016927246</v>
      </c>
      <c r="AP232" s="6">
        <v>65851.485555673804</v>
      </c>
      <c r="AQ232" s="6">
        <v>66249.798644464798</v>
      </c>
      <c r="AR232" s="6">
        <v>67121.344671696381</v>
      </c>
      <c r="AS232" s="6">
        <v>68124.91996961899</v>
      </c>
      <c r="AT232" s="6">
        <v>67051.340464919151</v>
      </c>
      <c r="AU232" s="6">
        <v>68983.355632505758</v>
      </c>
      <c r="AV232" s="6">
        <v>67342.392315412188</v>
      </c>
      <c r="AW232" s="6">
        <v>69177.228774173243</v>
      </c>
      <c r="AX232" s="6">
        <v>70111.112612461875</v>
      </c>
      <c r="AY232" s="6">
        <v>71237.81608660928</v>
      </c>
      <c r="AZ232" s="6">
        <v>71538.216782406045</v>
      </c>
      <c r="BA232" s="6">
        <v>72110.386091086359</v>
      </c>
      <c r="BB232" s="6">
        <v>72931.464640586317</v>
      </c>
      <c r="BC232" s="6">
        <v>73963.457842380289</v>
      </c>
      <c r="BD232" s="6">
        <v>75051.441218583233</v>
      </c>
      <c r="BE232" s="6">
        <v>76304.545360316624</v>
      </c>
      <c r="BV232" s="6" t="s">
        <v>43</v>
      </c>
      <c r="BW232" s="6" t="s">
        <v>44</v>
      </c>
      <c r="BX232" s="6" t="s">
        <v>45</v>
      </c>
      <c r="BY232" s="6" t="s">
        <v>46</v>
      </c>
      <c r="CA232" s="6">
        <v>25151.3924091427</v>
      </c>
      <c r="CB232" s="6">
        <v>24177.307467635696</v>
      </c>
      <c r="CC232" s="6">
        <v>24102.601213370901</v>
      </c>
      <c r="CD232" s="6">
        <v>24097.524673863893</v>
      </c>
      <c r="CE232" s="6">
        <v>23589.345426700402</v>
      </c>
      <c r="CF232" s="6">
        <v>24499.951104812702</v>
      </c>
      <c r="CG232" s="6">
        <v>24471.119350428798</v>
      </c>
      <c r="CH232" s="6">
        <v>24546.860930173098</v>
      </c>
      <c r="CI232" s="6">
        <v>24994.379121097692</v>
      </c>
      <c r="CJ232" s="6">
        <v>25901.484921994197</v>
      </c>
      <c r="CK232" s="6">
        <v>25606.1749732731</v>
      </c>
      <c r="CL232" s="6">
        <v>24616.13542073021</v>
      </c>
      <c r="CM232" s="6">
        <v>25270.312111469102</v>
      </c>
      <c r="CN232" s="6">
        <v>24772.229782092098</v>
      </c>
      <c r="CO232" s="6">
        <v>24873.488014243805</v>
      </c>
      <c r="CP232" s="6">
        <v>25103.279460035101</v>
      </c>
      <c r="CQ232" s="6">
        <v>25663.987363190103</v>
      </c>
      <c r="CR232" s="6">
        <v>25903.520019856795</v>
      </c>
      <c r="CS232" s="6">
        <v>26180.542750772402</v>
      </c>
      <c r="CT232" s="6">
        <v>26382.580853925203</v>
      </c>
      <c r="CU232" s="6">
        <v>26736.7407057415</v>
      </c>
      <c r="CV232" s="6">
        <v>25263.243790157594</v>
      </c>
      <c r="CW232" s="6">
        <v>24720.585861710708</v>
      </c>
      <c r="CX232" s="6">
        <v>23680.5866585884</v>
      </c>
      <c r="CY232" s="6">
        <v>22793.475101339798</v>
      </c>
      <c r="CZ232" s="6">
        <v>23652.918290559192</v>
      </c>
      <c r="DA232" s="6">
        <v>23312.146222564988</v>
      </c>
      <c r="DB232" s="6">
        <v>23277.919633218102</v>
      </c>
      <c r="DC232" s="6">
        <v>22498.366082895103</v>
      </c>
      <c r="DD232" s="6">
        <v>22244.4905348578</v>
      </c>
      <c r="DE232" s="6">
        <v>22600.933695343803</v>
      </c>
      <c r="DF232" s="6">
        <v>23561.973234738798</v>
      </c>
      <c r="DG232" s="6">
        <v>23693.647203320197</v>
      </c>
      <c r="DH232" s="6">
        <v>25851.723122603798</v>
      </c>
      <c r="DI232" s="6">
        <v>28260.491920445795</v>
      </c>
      <c r="DJ232" s="6">
        <v>30749.062057686006</v>
      </c>
      <c r="DK232" s="6">
        <v>32370.546818499002</v>
      </c>
      <c r="DL232" s="6">
        <v>33585.050944192997</v>
      </c>
      <c r="DM232" s="6">
        <v>33919.361151483994</v>
      </c>
      <c r="DN232" s="6">
        <v>34057.634902020989</v>
      </c>
      <c r="DO232" s="6">
        <v>35936.731087724998</v>
      </c>
      <c r="DP232" s="6">
        <v>39625.326699518009</v>
      </c>
      <c r="DQ232" s="6">
        <v>40585.306370541999</v>
      </c>
      <c r="DR232" s="6">
        <v>39765.343963224994</v>
      </c>
      <c r="DS232" s="6">
        <v>40154.433570983005</v>
      </c>
      <c r="DT232" s="6">
        <v>38952.413483041993</v>
      </c>
      <c r="DU232" s="6">
        <v>36964.861153892001</v>
      </c>
      <c r="DV232" s="6">
        <v>38144.773526465004</v>
      </c>
      <c r="DW232" s="6">
        <v>37513.53256036291</v>
      </c>
    </row>
    <row r="233" spans="4:127" s="6" customFormat="1" x14ac:dyDescent="0.25">
      <c r="D233" s="6" t="s">
        <v>51</v>
      </c>
      <c r="E233" s="6" t="s">
        <v>52</v>
      </c>
      <c r="F233" s="6" t="s">
        <v>53</v>
      </c>
      <c r="G233" s="6" t="s">
        <v>54</v>
      </c>
      <c r="I233" s="6">
        <v>41.504228570000002</v>
      </c>
      <c r="J233" s="6">
        <v>41.087432620000016</v>
      </c>
      <c r="K233" s="6">
        <v>46.645856969999983</v>
      </c>
      <c r="L233" s="6">
        <v>50.278839430000019</v>
      </c>
      <c r="M233" s="6">
        <v>50.770548089999991</v>
      </c>
      <c r="N233" s="6">
        <v>43.503430690000023</v>
      </c>
      <c r="O233" s="6">
        <v>50.208601659999992</v>
      </c>
      <c r="P233" s="6">
        <v>52.31169108000001</v>
      </c>
      <c r="Q233" s="6">
        <v>55.392816609999976</v>
      </c>
      <c r="R233" s="6">
        <v>60.544943869999976</v>
      </c>
      <c r="S233" s="6">
        <v>55.33202386</v>
      </c>
      <c r="T233" s="6">
        <v>56.367494799999989</v>
      </c>
      <c r="U233" s="6">
        <v>55.752204536000008</v>
      </c>
      <c r="V233" s="6">
        <v>58.37651212599998</v>
      </c>
      <c r="W233" s="6">
        <v>62.741095159999965</v>
      </c>
      <c r="X233" s="6">
        <v>63.583445019999999</v>
      </c>
      <c r="Y233" s="6">
        <v>67.692298870000002</v>
      </c>
      <c r="Z233" s="6">
        <v>71.430538689999992</v>
      </c>
      <c r="AA233" s="6">
        <v>74.87178188999998</v>
      </c>
      <c r="AB233" s="6">
        <v>76.024227829999987</v>
      </c>
      <c r="AC233" s="6">
        <v>78.612651509999992</v>
      </c>
      <c r="AD233" s="6">
        <v>81.146957579999992</v>
      </c>
      <c r="AE233" s="6">
        <v>77.6595911</v>
      </c>
      <c r="AF233" s="6">
        <v>83.930375089999984</v>
      </c>
      <c r="AG233" s="6">
        <v>92.06274688000002</v>
      </c>
      <c r="AH233" s="6">
        <v>95.221767070000013</v>
      </c>
      <c r="AI233" s="6">
        <v>99.614114987999969</v>
      </c>
      <c r="AJ233" s="6">
        <v>107.55783407400003</v>
      </c>
      <c r="AK233" s="6">
        <v>113.98852475400004</v>
      </c>
      <c r="AL233" s="6">
        <v>113.62832776200005</v>
      </c>
      <c r="AM233" s="6">
        <v>122.563935692</v>
      </c>
      <c r="AN233" s="6">
        <v>126.15370641199996</v>
      </c>
      <c r="AO233" s="6">
        <v>133.55275701199997</v>
      </c>
      <c r="AP233" s="6">
        <v>140.80211078999994</v>
      </c>
      <c r="AQ233" s="6">
        <v>148.15843587000001</v>
      </c>
      <c r="AR233" s="6">
        <v>151.72540451800003</v>
      </c>
      <c r="AS233" s="6">
        <v>166.83486565000001</v>
      </c>
      <c r="AT233" s="6">
        <v>174.56632236999991</v>
      </c>
      <c r="AU233" s="6">
        <v>177.53020911000007</v>
      </c>
      <c r="AV233" s="6">
        <v>177.66633095900008</v>
      </c>
      <c r="AW233" s="6">
        <v>201.28368806600002</v>
      </c>
      <c r="AX233" s="6">
        <v>224.52178595299998</v>
      </c>
      <c r="AY233" s="6">
        <v>235.64983354599994</v>
      </c>
      <c r="AZ233" s="6">
        <v>242.99194330999998</v>
      </c>
      <c r="BA233" s="6">
        <v>270.46397835800008</v>
      </c>
      <c r="BB233" s="6">
        <v>283.28829853600001</v>
      </c>
      <c r="BC233" s="6">
        <v>299.51662542300005</v>
      </c>
      <c r="BD233" s="6">
        <v>313.27456963310016</v>
      </c>
      <c r="BE233" s="6">
        <v>320.16495093700007</v>
      </c>
      <c r="BV233" s="6" t="s">
        <v>47</v>
      </c>
      <c r="BW233" s="6" t="s">
        <v>48</v>
      </c>
      <c r="BX233" s="6" t="s">
        <v>49</v>
      </c>
      <c r="BY233" s="6" t="s">
        <v>50</v>
      </c>
      <c r="CA233" s="6">
        <v>2.1034999999999999</v>
      </c>
      <c r="CB233" s="6">
        <v>2.1034999999999999</v>
      </c>
      <c r="CC233" s="6">
        <v>2.2123499999999998</v>
      </c>
      <c r="CD233" s="6">
        <v>2.1192500000000001</v>
      </c>
      <c r="CE233" s="6">
        <v>2.0013000000000001</v>
      </c>
      <c r="CF233" s="6">
        <v>1.9117999999999999</v>
      </c>
      <c r="CG233" s="6">
        <v>1.9914999999999998</v>
      </c>
      <c r="CH233" s="6">
        <v>3.1100000000000003</v>
      </c>
      <c r="CI233" s="6">
        <v>3.9655</v>
      </c>
      <c r="CJ233" s="6">
        <v>4.5381999999999998</v>
      </c>
      <c r="CK233" s="6">
        <v>4.0337999999999994</v>
      </c>
      <c r="CL233" s="6">
        <v>3.3631999999999995</v>
      </c>
      <c r="CM233" s="6">
        <v>6.0802500000000004</v>
      </c>
      <c r="CN233" s="6">
        <v>4.9199000000000002</v>
      </c>
      <c r="CO233" s="6">
        <v>4.59945</v>
      </c>
      <c r="CP233" s="6">
        <v>5.7427999999999999</v>
      </c>
      <c r="CQ233" s="6">
        <v>4.7990500000000003</v>
      </c>
      <c r="CR233" s="6">
        <v>4.9167500000000004</v>
      </c>
      <c r="CS233" s="6">
        <v>4.3650000000000002</v>
      </c>
      <c r="CT233" s="6">
        <v>4.2330999999999994</v>
      </c>
      <c r="CU233" s="6">
        <v>3.6831500000000004</v>
      </c>
      <c r="CV233" s="6">
        <v>4.9360499999999989</v>
      </c>
      <c r="CW233" s="6">
        <v>4.9032</v>
      </c>
      <c r="CX233" s="6">
        <v>9.1679999999999993</v>
      </c>
      <c r="CY233" s="6">
        <v>10.179299999999998</v>
      </c>
      <c r="CZ233" s="6">
        <v>10.74405</v>
      </c>
      <c r="DA233" s="6">
        <v>11.0479</v>
      </c>
      <c r="DB233" s="6">
        <v>13.887900000000002</v>
      </c>
      <c r="DC233" s="6">
        <v>14.0266</v>
      </c>
      <c r="DD233" s="6">
        <v>15.039999999999997</v>
      </c>
      <c r="DE233" s="6">
        <v>15.606199999999999</v>
      </c>
      <c r="DF233" s="6">
        <v>17.178750000000004</v>
      </c>
      <c r="DG233" s="6">
        <v>20.337749999999993</v>
      </c>
      <c r="DH233" s="6">
        <v>26.035799999999995</v>
      </c>
      <c r="DI233" s="6">
        <v>28.753399999999996</v>
      </c>
      <c r="DJ233" s="6">
        <v>34.677849999999992</v>
      </c>
      <c r="DK233" s="6">
        <v>42.747550000000004</v>
      </c>
      <c r="DL233" s="6">
        <v>57.317700000000023</v>
      </c>
      <c r="DM233" s="6">
        <v>79.530749999999998</v>
      </c>
      <c r="DN233" s="6">
        <v>88.611100000000022</v>
      </c>
      <c r="DO233" s="6">
        <v>104.12165</v>
      </c>
      <c r="DP233" s="6">
        <v>115.74585000000008</v>
      </c>
      <c r="DQ233" s="6">
        <v>128.6131</v>
      </c>
      <c r="DR233" s="6">
        <v>139.10764999999995</v>
      </c>
      <c r="DS233" s="6">
        <v>150.56940000000006</v>
      </c>
      <c r="DT233" s="6">
        <v>147.65845000000002</v>
      </c>
      <c r="DU233" s="6">
        <v>157.51549999999992</v>
      </c>
      <c r="DV233" s="6">
        <v>164.32254999999992</v>
      </c>
      <c r="DW233" s="6">
        <v>171.50885228200002</v>
      </c>
    </row>
    <row r="234" spans="4:127" s="6" customFormat="1" x14ac:dyDescent="0.25">
      <c r="D234" s="6" t="s">
        <v>55</v>
      </c>
      <c r="E234" s="6" t="s">
        <v>56</v>
      </c>
      <c r="F234" s="6" t="s">
        <v>57</v>
      </c>
      <c r="G234" s="6" t="s">
        <v>58</v>
      </c>
      <c r="I234" s="6">
        <v>136.89926316900002</v>
      </c>
      <c r="J234" s="6">
        <v>125.85921312300003</v>
      </c>
      <c r="K234" s="6">
        <v>133.19343015400005</v>
      </c>
      <c r="L234" s="6">
        <v>135.79548685600002</v>
      </c>
      <c r="M234" s="6">
        <v>124.76081525400002</v>
      </c>
      <c r="N234" s="6">
        <v>110.38740987299998</v>
      </c>
      <c r="O234" s="6">
        <v>106.90224357699998</v>
      </c>
      <c r="P234" s="6">
        <v>96.540122347999983</v>
      </c>
      <c r="Q234" s="6">
        <v>90.129925819000007</v>
      </c>
      <c r="R234" s="6">
        <v>99.147531729000008</v>
      </c>
      <c r="S234" s="6">
        <v>84.376010866000001</v>
      </c>
      <c r="T234" s="6">
        <v>81.521481479000016</v>
      </c>
      <c r="U234" s="6">
        <v>58.281277308000007</v>
      </c>
      <c r="V234" s="6">
        <v>47.581297534000022</v>
      </c>
      <c r="W234" s="6">
        <v>60.816652250999994</v>
      </c>
      <c r="X234" s="6">
        <v>59.900552664999999</v>
      </c>
      <c r="Y234" s="6">
        <v>55.219730970000001</v>
      </c>
      <c r="Z234" s="6">
        <v>56.350799320000007</v>
      </c>
      <c r="AA234" s="6">
        <v>60.456778549999989</v>
      </c>
      <c r="AB234" s="6">
        <v>61.42412885000001</v>
      </c>
      <c r="AC234" s="6">
        <v>58.954340710000011</v>
      </c>
      <c r="AD234" s="6">
        <v>55.148089429999999</v>
      </c>
      <c r="AE234" s="6">
        <v>51.643228920000006</v>
      </c>
      <c r="AF234" s="6">
        <v>50.047981668999995</v>
      </c>
      <c r="AG234" s="6">
        <v>50.915288459999999</v>
      </c>
      <c r="AH234" s="6">
        <v>52.933076669999998</v>
      </c>
      <c r="AI234" s="6">
        <v>50.777175270000008</v>
      </c>
      <c r="AJ234" s="6">
        <v>53.434614309999994</v>
      </c>
      <c r="AK234" s="6">
        <v>52.676341486999995</v>
      </c>
      <c r="AL234" s="6">
        <v>53.352426727000001</v>
      </c>
      <c r="AM234" s="6">
        <v>61.364935226999997</v>
      </c>
      <c r="AN234" s="6">
        <v>60.818407557000015</v>
      </c>
      <c r="AO234" s="6">
        <v>64.231940749999993</v>
      </c>
      <c r="AP234" s="6">
        <v>69.914631760000006</v>
      </c>
      <c r="AQ234" s="6">
        <v>78.966309969999998</v>
      </c>
      <c r="AR234" s="6">
        <v>85.327257250000002</v>
      </c>
      <c r="AS234" s="6">
        <v>95.280437849999984</v>
      </c>
      <c r="AT234" s="6">
        <v>106.407145645</v>
      </c>
      <c r="AU234" s="6">
        <v>105.50243430749998</v>
      </c>
      <c r="AV234" s="6">
        <v>103.19641874999999</v>
      </c>
      <c r="AW234" s="6">
        <v>120.74397195</v>
      </c>
      <c r="AX234" s="6">
        <v>126.77647636999998</v>
      </c>
      <c r="AY234" s="6">
        <v>133.01942827000002</v>
      </c>
      <c r="AZ234" s="6">
        <v>144.03234663000003</v>
      </c>
      <c r="BA234" s="6">
        <v>157.01418959999998</v>
      </c>
      <c r="BB234" s="6">
        <v>152.30960694000001</v>
      </c>
      <c r="BC234" s="6">
        <v>151.78183302999997</v>
      </c>
      <c r="BD234" s="6">
        <v>155.84989849000002</v>
      </c>
      <c r="BE234" s="6">
        <v>166.25335313000002</v>
      </c>
      <c r="BV234" s="6" t="s">
        <v>47</v>
      </c>
      <c r="BW234" s="6" t="s">
        <v>48</v>
      </c>
      <c r="BX234" s="6" t="s">
        <v>49</v>
      </c>
      <c r="BY234" s="6" t="s">
        <v>50</v>
      </c>
      <c r="CA234" s="6">
        <v>37056.964331058851</v>
      </c>
      <c r="CB234" s="6">
        <v>37430.931480406216</v>
      </c>
      <c r="CC234" s="6">
        <v>39442.826792183478</v>
      </c>
      <c r="CD234" s="6">
        <v>42917.910377306733</v>
      </c>
      <c r="CE234" s="6">
        <v>42407.463681784058</v>
      </c>
      <c r="CF234" s="6">
        <v>41430.417908834112</v>
      </c>
      <c r="CG234" s="6">
        <v>42912.916691939237</v>
      </c>
      <c r="CH234" s="6">
        <v>43857.814427435573</v>
      </c>
      <c r="CI234" s="6">
        <v>44078.281879806847</v>
      </c>
      <c r="CJ234" s="6">
        <v>46483.254407972898</v>
      </c>
      <c r="CK234" s="6">
        <v>43558.275445952444</v>
      </c>
      <c r="CL234" s="6">
        <v>39145.024784656984</v>
      </c>
      <c r="CM234" s="6">
        <v>38861.874492623669</v>
      </c>
      <c r="CN234" s="6">
        <v>39067.702128696765</v>
      </c>
      <c r="CO234" s="6">
        <v>40914.255209798393</v>
      </c>
      <c r="CP234" s="6">
        <v>42337.916386622317</v>
      </c>
      <c r="CQ234" s="6">
        <v>43706.235121739068</v>
      </c>
      <c r="CR234" s="6">
        <v>44850.43260565152</v>
      </c>
      <c r="CS234" s="6">
        <v>47741.070826103874</v>
      </c>
      <c r="CT234" s="6">
        <v>50577.578201096745</v>
      </c>
      <c r="CU234" s="6">
        <v>51263.753926593134</v>
      </c>
      <c r="CV234" s="6">
        <v>50786.245562194665</v>
      </c>
      <c r="CW234" s="6">
        <v>51782.462637103774</v>
      </c>
      <c r="CX234" s="6">
        <v>53143.053497509012</v>
      </c>
      <c r="CY234" s="6">
        <v>55372.301009490322</v>
      </c>
      <c r="CZ234" s="6">
        <v>57138.277642712012</v>
      </c>
      <c r="DA234" s="6">
        <v>61179.754116563963</v>
      </c>
      <c r="DB234" s="6">
        <v>61781.844274461248</v>
      </c>
      <c r="DC234" s="6">
        <v>60296.381929809846</v>
      </c>
      <c r="DD234" s="6">
        <v>60256.472785467915</v>
      </c>
      <c r="DE234" s="6">
        <v>63770.505504022745</v>
      </c>
      <c r="DF234" s="6">
        <v>63400.865619393393</v>
      </c>
      <c r="DG234" s="6">
        <v>61655.786016927246</v>
      </c>
      <c r="DH234" s="6">
        <v>65851.485555673804</v>
      </c>
      <c r="DI234" s="6">
        <v>66249.798644464798</v>
      </c>
      <c r="DJ234" s="6">
        <v>67121.344671696381</v>
      </c>
      <c r="DK234" s="6">
        <v>68124.91996961899</v>
      </c>
      <c r="DL234" s="6">
        <v>67051.340464919151</v>
      </c>
      <c r="DM234" s="6">
        <v>68983.355632505758</v>
      </c>
      <c r="DN234" s="6">
        <v>67342.392315412188</v>
      </c>
      <c r="DO234" s="6">
        <v>69177.228774173243</v>
      </c>
      <c r="DP234" s="6">
        <v>70111.112612461875</v>
      </c>
      <c r="DQ234" s="6">
        <v>71237.81608660928</v>
      </c>
      <c r="DR234" s="6">
        <v>71538.216782406045</v>
      </c>
      <c r="DS234" s="6">
        <v>72110.386091086359</v>
      </c>
      <c r="DT234" s="6">
        <v>72931.464640586317</v>
      </c>
      <c r="DU234" s="6">
        <v>73963.457842380289</v>
      </c>
      <c r="DV234" s="6">
        <v>75051.441218583233</v>
      </c>
      <c r="DW234" s="6">
        <v>76304.545360316624</v>
      </c>
    </row>
    <row r="235" spans="4:127" s="6" customFormat="1" x14ac:dyDescent="0.25">
      <c r="D235" s="6" t="s">
        <v>59</v>
      </c>
      <c r="E235" s="6" t="s">
        <v>60</v>
      </c>
      <c r="F235" s="6" t="s">
        <v>61</v>
      </c>
      <c r="G235" s="6" t="s">
        <v>62</v>
      </c>
      <c r="I235" s="6">
        <v>70711.011477612032</v>
      </c>
      <c r="J235" s="6">
        <v>71873.244913010989</v>
      </c>
      <c r="K235" s="6">
        <v>73243.353043211042</v>
      </c>
      <c r="L235" s="6">
        <v>74337.41144631202</v>
      </c>
      <c r="M235" s="6">
        <v>76208.938327027005</v>
      </c>
      <c r="N235" s="6">
        <v>77589.228288557017</v>
      </c>
      <c r="O235" s="6">
        <v>78556.040809777987</v>
      </c>
      <c r="P235" s="6">
        <v>79104.947461995005</v>
      </c>
      <c r="Q235" s="6">
        <v>79492.317543685014</v>
      </c>
      <c r="R235" s="6">
        <v>80192.621644170009</v>
      </c>
      <c r="S235" s="6">
        <v>81371.250869020034</v>
      </c>
      <c r="T235" s="6">
        <v>82268.138982850025</v>
      </c>
      <c r="U235" s="6">
        <v>83409.631059705061</v>
      </c>
      <c r="V235" s="6">
        <v>84266.192477225006</v>
      </c>
      <c r="W235" s="6">
        <v>85028.005210125018</v>
      </c>
      <c r="X235" s="6">
        <v>85633.150863214963</v>
      </c>
      <c r="Y235" s="6">
        <v>86810.184559260029</v>
      </c>
      <c r="Z235" s="6">
        <v>87403.112162484918</v>
      </c>
      <c r="AA235" s="6">
        <v>88349.608119495053</v>
      </c>
      <c r="AB235" s="6">
        <v>90088.718279835011</v>
      </c>
      <c r="AC235" s="6">
        <v>91086.49939675002</v>
      </c>
      <c r="AD235" s="6">
        <v>91185.804212325005</v>
      </c>
      <c r="AE235" s="6">
        <v>91263.490139850066</v>
      </c>
      <c r="AF235" s="6">
        <v>90987.757970350009</v>
      </c>
      <c r="AG235" s="6">
        <v>91754.342145194969</v>
      </c>
      <c r="AH235" s="6">
        <v>92153.616028595032</v>
      </c>
      <c r="AI235" s="6">
        <v>92282.14886499499</v>
      </c>
      <c r="AJ235" s="6">
        <v>90664.265257170075</v>
      </c>
      <c r="AK235" s="6">
        <v>90903.182402605031</v>
      </c>
      <c r="AL235" s="6">
        <v>91214.33821632</v>
      </c>
      <c r="AM235" s="6">
        <v>91709.536816400039</v>
      </c>
      <c r="AN235" s="6">
        <v>92085.315276099966</v>
      </c>
      <c r="AO235" s="6">
        <v>93241.118939900029</v>
      </c>
      <c r="AP235" s="6">
        <v>94626.673406600006</v>
      </c>
      <c r="AQ235" s="6">
        <v>96102.056189099996</v>
      </c>
      <c r="AR235" s="6">
        <v>96950.428856400089</v>
      </c>
      <c r="AS235" s="6">
        <v>98198.204504580033</v>
      </c>
      <c r="AT235" s="6">
        <v>99567.383035400024</v>
      </c>
      <c r="AU235" s="6">
        <v>100778.66833437998</v>
      </c>
      <c r="AV235" s="6">
        <v>101286.70254883997</v>
      </c>
      <c r="AW235" s="6">
        <v>101704.4318295999</v>
      </c>
      <c r="AX235" s="6">
        <v>102405.22027393999</v>
      </c>
      <c r="AY235" s="6">
        <v>103494.91515387996</v>
      </c>
      <c r="AZ235" s="6">
        <v>104126.01215582003</v>
      </c>
      <c r="BA235" s="6">
        <v>104818.99220719999</v>
      </c>
      <c r="BB235" s="6">
        <v>105922.08339900004</v>
      </c>
      <c r="BC235" s="6">
        <v>107165.81678150002</v>
      </c>
      <c r="BD235" s="6">
        <v>107558.73410730001</v>
      </c>
      <c r="BE235" s="6">
        <v>108384.98079849999</v>
      </c>
      <c r="BV235" s="6" t="s">
        <v>51</v>
      </c>
      <c r="BW235" s="6" t="s">
        <v>52</v>
      </c>
      <c r="BX235" s="6" t="s">
        <v>53</v>
      </c>
      <c r="BY235" s="6" t="s">
        <v>54</v>
      </c>
      <c r="CA235" s="6">
        <v>41.504228570000002</v>
      </c>
      <c r="CB235" s="6">
        <v>41.087432620000016</v>
      </c>
      <c r="CC235" s="6">
        <v>46.645856969999983</v>
      </c>
      <c r="CD235" s="6">
        <v>50.278839430000019</v>
      </c>
      <c r="CE235" s="6">
        <v>50.770548089999991</v>
      </c>
      <c r="CF235" s="6">
        <v>43.503430690000023</v>
      </c>
      <c r="CG235" s="6">
        <v>50.208601659999992</v>
      </c>
      <c r="CH235" s="6">
        <v>52.31169108000001</v>
      </c>
      <c r="CI235" s="6">
        <v>55.392816609999976</v>
      </c>
      <c r="CJ235" s="6">
        <v>60.544943869999976</v>
      </c>
      <c r="CK235" s="6">
        <v>55.33202386</v>
      </c>
      <c r="CL235" s="6">
        <v>56.367494799999989</v>
      </c>
      <c r="CM235" s="6">
        <v>55.752204536000008</v>
      </c>
      <c r="CN235" s="6">
        <v>58.37651212599998</v>
      </c>
      <c r="CO235" s="6">
        <v>62.741095159999965</v>
      </c>
      <c r="CP235" s="6">
        <v>63.583445019999999</v>
      </c>
      <c r="CQ235" s="6">
        <v>67.692298870000002</v>
      </c>
      <c r="CR235" s="6">
        <v>71.430538689999992</v>
      </c>
      <c r="CS235" s="6">
        <v>74.87178188999998</v>
      </c>
      <c r="CT235" s="6">
        <v>76.024227829999987</v>
      </c>
      <c r="CU235" s="6">
        <v>78.612651509999992</v>
      </c>
      <c r="CV235" s="6">
        <v>81.146957579999992</v>
      </c>
      <c r="CW235" s="6">
        <v>77.6595911</v>
      </c>
      <c r="CX235" s="6">
        <v>83.930375089999984</v>
      </c>
      <c r="CY235" s="6">
        <v>92.06274688000002</v>
      </c>
      <c r="CZ235" s="6">
        <v>95.221767070000013</v>
      </c>
      <c r="DA235" s="6">
        <v>99.614114987999969</v>
      </c>
      <c r="DB235" s="6">
        <v>107.55783407400003</v>
      </c>
      <c r="DC235" s="6">
        <v>113.98852475400004</v>
      </c>
      <c r="DD235" s="6">
        <v>113.62832776200005</v>
      </c>
      <c r="DE235" s="6">
        <v>122.563935692</v>
      </c>
      <c r="DF235" s="6">
        <v>126.15370641199996</v>
      </c>
      <c r="DG235" s="6">
        <v>133.55275701199997</v>
      </c>
      <c r="DH235" s="6">
        <v>140.80211078999994</v>
      </c>
      <c r="DI235" s="6">
        <v>148.15843587000001</v>
      </c>
      <c r="DJ235" s="6">
        <v>151.72540451800003</v>
      </c>
      <c r="DK235" s="6">
        <v>166.83486565000001</v>
      </c>
      <c r="DL235" s="6">
        <v>174.56632236999991</v>
      </c>
      <c r="DM235" s="6">
        <v>177.53020911000007</v>
      </c>
      <c r="DN235" s="6">
        <v>177.66633095900008</v>
      </c>
      <c r="DO235" s="6">
        <v>201.28368806600002</v>
      </c>
      <c r="DP235" s="6">
        <v>224.52178595299998</v>
      </c>
      <c r="DQ235" s="6">
        <v>235.64983354599994</v>
      </c>
      <c r="DR235" s="6">
        <v>242.99194330999998</v>
      </c>
      <c r="DS235" s="6">
        <v>270.46397835800008</v>
      </c>
      <c r="DT235" s="6">
        <v>283.28829853600001</v>
      </c>
      <c r="DU235" s="6">
        <v>299.51662542300005</v>
      </c>
      <c r="DV235" s="6">
        <v>313.27456963310016</v>
      </c>
      <c r="DW235" s="6">
        <v>320.16495093700007</v>
      </c>
    </row>
    <row r="236" spans="4:127" s="6" customFormat="1" x14ac:dyDescent="0.25">
      <c r="D236" s="6" t="s">
        <v>63</v>
      </c>
      <c r="E236" s="6" t="s">
        <v>63</v>
      </c>
      <c r="F236" s="6" t="s">
        <v>64</v>
      </c>
      <c r="G236" s="6" t="s">
        <v>65</v>
      </c>
      <c r="I236" s="6">
        <v>8946.736208211667</v>
      </c>
      <c r="J236" s="6">
        <v>9318.7732204987242</v>
      </c>
      <c r="K236" s="6">
        <v>9463.9204844336455</v>
      </c>
      <c r="L236" s="6">
        <v>9543.6463654080562</v>
      </c>
      <c r="M236" s="6">
        <v>9661.0824640753726</v>
      </c>
      <c r="N236" s="6">
        <v>9616.5598870088288</v>
      </c>
      <c r="O236" s="6">
        <v>9570.1308697565073</v>
      </c>
      <c r="P236" s="6">
        <v>9782.0518557894702</v>
      </c>
      <c r="Q236" s="6">
        <v>9992.3086123040794</v>
      </c>
      <c r="R236" s="6">
        <v>10222.449842997597</v>
      </c>
      <c r="S236" s="6">
        <v>10468.213774799144</v>
      </c>
      <c r="T236" s="6">
        <v>10486.300968379699</v>
      </c>
      <c r="U236" s="6">
        <v>10488.879702960317</v>
      </c>
      <c r="V236" s="6">
        <v>10493.859879423682</v>
      </c>
      <c r="W236" s="6">
        <v>10617.956272862813</v>
      </c>
      <c r="X236" s="6">
        <v>10672.197551738585</v>
      </c>
      <c r="Y236" s="6">
        <v>10793.489163991371</v>
      </c>
      <c r="Z236" s="6">
        <v>10796.987572445874</v>
      </c>
      <c r="AA236" s="6">
        <v>10847.166929899355</v>
      </c>
      <c r="AB236" s="6">
        <v>10933.008188471646</v>
      </c>
      <c r="AC236" s="6">
        <v>10951.292621727258</v>
      </c>
      <c r="AD236" s="6">
        <v>10986.671145474065</v>
      </c>
      <c r="AE236" s="6">
        <v>10946.611677436282</v>
      </c>
      <c r="AF236" s="6">
        <v>10924.149845377424</v>
      </c>
      <c r="AG236" s="6">
        <v>10947.335833349884</v>
      </c>
      <c r="AH236" s="6">
        <v>10892.036251446625</v>
      </c>
      <c r="AI236" s="6">
        <v>10918.738339571744</v>
      </c>
      <c r="AJ236" s="6">
        <v>10724.72656040187</v>
      </c>
      <c r="AK236" s="6">
        <v>10781.215669745718</v>
      </c>
      <c r="AL236" s="6">
        <v>10833.054499677937</v>
      </c>
      <c r="AM236" s="6">
        <v>10875.714238516877</v>
      </c>
      <c r="AN236" s="6">
        <v>10848.679475981709</v>
      </c>
      <c r="AO236" s="6">
        <v>11008.136582069381</v>
      </c>
      <c r="AP236" s="6">
        <v>11060.372679394313</v>
      </c>
      <c r="AQ236" s="6">
        <v>11107.686491956298</v>
      </c>
      <c r="AR236" s="6">
        <v>11216.043244769971</v>
      </c>
      <c r="AS236" s="6">
        <v>11377.426091105615</v>
      </c>
      <c r="AT236" s="6">
        <v>11461.774292478342</v>
      </c>
      <c r="AU236" s="6">
        <v>11588.643801019547</v>
      </c>
      <c r="AV236" s="6">
        <v>11631.089141747307</v>
      </c>
      <c r="AW236" s="6">
        <v>11698.754287688191</v>
      </c>
      <c r="AX236" s="6">
        <v>11683.922012252209</v>
      </c>
      <c r="AY236" s="6">
        <v>11806.183041495507</v>
      </c>
      <c r="AZ236" s="6">
        <v>11901.780909187662</v>
      </c>
      <c r="BA236" s="6">
        <v>12025.264624744716</v>
      </c>
      <c r="BB236" s="6">
        <v>12138.169999947058</v>
      </c>
      <c r="BC236" s="6">
        <v>12276.069225223013</v>
      </c>
      <c r="BD236" s="6">
        <v>12288.673283276787</v>
      </c>
      <c r="BE236" s="6">
        <v>12301.236507066407</v>
      </c>
      <c r="BV236" s="6" t="s">
        <v>55</v>
      </c>
      <c r="BW236" s="6" t="s">
        <v>56</v>
      </c>
      <c r="BX236" s="6" t="s">
        <v>57</v>
      </c>
      <c r="BY236" s="6" t="s">
        <v>58</v>
      </c>
      <c r="CA236" s="6">
        <v>136.89926316900002</v>
      </c>
      <c r="CB236" s="6">
        <v>125.85921312300003</v>
      </c>
      <c r="CC236" s="6">
        <v>133.19343015400005</v>
      </c>
      <c r="CD236" s="6">
        <v>135.79548685600002</v>
      </c>
      <c r="CE236" s="6">
        <v>124.76081525400002</v>
      </c>
      <c r="CF236" s="6">
        <v>110.38740987299998</v>
      </c>
      <c r="CG236" s="6">
        <v>106.90224357699998</v>
      </c>
      <c r="CH236" s="6">
        <v>96.540122347999983</v>
      </c>
      <c r="CI236" s="6">
        <v>90.129925819000007</v>
      </c>
      <c r="CJ236" s="6">
        <v>99.147531729000008</v>
      </c>
      <c r="CK236" s="6">
        <v>84.376010866000001</v>
      </c>
      <c r="CL236" s="6">
        <v>81.521481479000016</v>
      </c>
      <c r="CM236" s="6">
        <v>58.281277308000007</v>
      </c>
      <c r="CN236" s="6">
        <v>47.581297534000022</v>
      </c>
      <c r="CO236" s="6">
        <v>60.816652250999994</v>
      </c>
      <c r="CP236" s="6">
        <v>59.900552664999999</v>
      </c>
      <c r="CQ236" s="6">
        <v>55.219730970000001</v>
      </c>
      <c r="CR236" s="6">
        <v>56.350799320000007</v>
      </c>
      <c r="CS236" s="6">
        <v>60.456778549999989</v>
      </c>
      <c r="CT236" s="6">
        <v>61.42412885000001</v>
      </c>
      <c r="CU236" s="6">
        <v>58.954340710000011</v>
      </c>
      <c r="CV236" s="6">
        <v>55.148089429999999</v>
      </c>
      <c r="CW236" s="6">
        <v>51.643228920000006</v>
      </c>
      <c r="CX236" s="6">
        <v>50.047981668999995</v>
      </c>
      <c r="CY236" s="6">
        <v>50.915288459999999</v>
      </c>
      <c r="CZ236" s="6">
        <v>52.933076669999998</v>
      </c>
      <c r="DA236" s="6">
        <v>50.777175270000008</v>
      </c>
      <c r="DB236" s="6">
        <v>53.434614309999994</v>
      </c>
      <c r="DC236" s="6">
        <v>52.676341486999995</v>
      </c>
      <c r="DD236" s="6">
        <v>53.352426727000001</v>
      </c>
      <c r="DE236" s="6">
        <v>61.364935226999997</v>
      </c>
      <c r="DF236" s="6">
        <v>60.818407557000015</v>
      </c>
      <c r="DG236" s="6">
        <v>64.231940749999993</v>
      </c>
      <c r="DH236" s="6">
        <v>69.914631760000006</v>
      </c>
      <c r="DI236" s="6">
        <v>78.966309969999998</v>
      </c>
      <c r="DJ236" s="6">
        <v>85.327257250000002</v>
      </c>
      <c r="DK236" s="6">
        <v>95.280437849999984</v>
      </c>
      <c r="DL236" s="6">
        <v>106.407145645</v>
      </c>
      <c r="DM236" s="6">
        <v>105.50243430749998</v>
      </c>
      <c r="DN236" s="6">
        <v>103.19641874999999</v>
      </c>
      <c r="DO236" s="6">
        <v>120.74397195</v>
      </c>
      <c r="DP236" s="6">
        <v>126.77647636999998</v>
      </c>
      <c r="DQ236" s="6">
        <v>133.01942827000002</v>
      </c>
      <c r="DR236" s="6">
        <v>144.03234663000003</v>
      </c>
      <c r="DS236" s="6">
        <v>157.01418959999998</v>
      </c>
      <c r="DT236" s="6">
        <v>152.30960694000001</v>
      </c>
      <c r="DU236" s="6">
        <v>151.78183302999997</v>
      </c>
      <c r="DV236" s="6">
        <v>155.84989849000002</v>
      </c>
      <c r="DW236" s="6">
        <v>166.25335313000002</v>
      </c>
    </row>
    <row r="237" spans="4:127" s="6" customFormat="1" x14ac:dyDescent="0.25">
      <c r="D237" s="6" t="s">
        <v>66</v>
      </c>
      <c r="E237" s="6" t="s">
        <v>66</v>
      </c>
      <c r="F237" s="6" t="s">
        <v>67</v>
      </c>
      <c r="G237" s="6" t="s">
        <v>68</v>
      </c>
      <c r="I237" s="6">
        <v>836.80396384796427</v>
      </c>
      <c r="J237" s="6">
        <v>851.42303688700383</v>
      </c>
      <c r="K237" s="6">
        <v>822.77217841419076</v>
      </c>
      <c r="L237" s="6">
        <v>873.8578647571419</v>
      </c>
      <c r="M237" s="6">
        <v>881.98930451224248</v>
      </c>
      <c r="N237" s="6">
        <v>906.04452009462295</v>
      </c>
      <c r="O237" s="6">
        <v>941.13357541140829</v>
      </c>
      <c r="P237" s="6">
        <v>956.5071840858368</v>
      </c>
      <c r="Q237" s="6">
        <v>1002.4070567514078</v>
      </c>
      <c r="R237" s="6">
        <v>974.92063563827708</v>
      </c>
      <c r="S237" s="6">
        <v>1013.550595959529</v>
      </c>
      <c r="T237" s="6">
        <v>1057.321147963622</v>
      </c>
      <c r="U237" s="6">
        <v>1060.4874732598919</v>
      </c>
      <c r="V237" s="6">
        <v>1076.9805813710118</v>
      </c>
      <c r="W237" s="6">
        <v>1112.7860002132529</v>
      </c>
      <c r="X237" s="6">
        <v>1143.1435058667098</v>
      </c>
      <c r="Y237" s="6">
        <v>1152.2338994911195</v>
      </c>
      <c r="Z237" s="6">
        <v>1135.8203444050428</v>
      </c>
      <c r="AA237" s="6">
        <v>1184.2822085073035</v>
      </c>
      <c r="AB237" s="6">
        <v>1221.7307662209453</v>
      </c>
      <c r="AC237" s="6">
        <v>1224.3416706038427</v>
      </c>
      <c r="AD237" s="6">
        <v>1206.5037212643128</v>
      </c>
      <c r="AE237" s="6">
        <v>1238.8120330957004</v>
      </c>
      <c r="AF237" s="6">
        <v>1237.6653522953859</v>
      </c>
      <c r="AG237" s="6">
        <v>1259.4569496881982</v>
      </c>
      <c r="AH237" s="6">
        <v>1242.3400676870742</v>
      </c>
      <c r="AI237" s="6">
        <v>1290.4229049887756</v>
      </c>
      <c r="AJ237" s="6">
        <v>1314.1981030002519</v>
      </c>
      <c r="AK237" s="6">
        <v>1313.3172233879877</v>
      </c>
      <c r="AL237" s="6">
        <v>1342.1767582095313</v>
      </c>
      <c r="AM237" s="6">
        <v>1346.8118321071699</v>
      </c>
      <c r="AN237" s="6">
        <v>1386.7652870407333</v>
      </c>
      <c r="AO237" s="6">
        <v>1374.6003228412274</v>
      </c>
      <c r="AP237" s="6">
        <v>1423.2487422473173</v>
      </c>
      <c r="AQ237" s="6">
        <v>1476.708269791156</v>
      </c>
      <c r="AR237" s="6">
        <v>1508.340857328689</v>
      </c>
      <c r="AS237" s="6">
        <v>1525.584358180311</v>
      </c>
      <c r="AT237" s="6">
        <v>1580.8077954389962</v>
      </c>
      <c r="AU237" s="6">
        <v>1685.5884410344001</v>
      </c>
      <c r="AV237" s="6">
        <v>1671.5107375555524</v>
      </c>
      <c r="AW237" s="6">
        <v>1721.4070348632167</v>
      </c>
      <c r="AX237" s="6">
        <v>1792.2528074718887</v>
      </c>
      <c r="AY237" s="6">
        <v>1797.736927759795</v>
      </c>
      <c r="AZ237" s="6">
        <v>1881.8988574887001</v>
      </c>
      <c r="BA237" s="6">
        <v>1896.9889926167793</v>
      </c>
      <c r="BB237" s="6">
        <v>1896.5961622528957</v>
      </c>
      <c r="BC237" s="6">
        <v>1922.1269072089276</v>
      </c>
      <c r="BD237" s="6">
        <v>2013.9540865447545</v>
      </c>
      <c r="BE237" s="6">
        <v>1989.9994459223249</v>
      </c>
      <c r="BV237" s="6" t="s">
        <v>59</v>
      </c>
      <c r="BW237" s="6" t="s">
        <v>60</v>
      </c>
      <c r="BX237" s="6" t="s">
        <v>61</v>
      </c>
      <c r="BY237" s="6" t="s">
        <v>62</v>
      </c>
      <c r="CA237" s="6">
        <v>70711.011477612032</v>
      </c>
      <c r="CB237" s="6">
        <v>71873.244913010989</v>
      </c>
      <c r="CC237" s="6">
        <v>73243.353043211042</v>
      </c>
      <c r="CD237" s="6">
        <v>74337.41144631202</v>
      </c>
      <c r="CE237" s="6">
        <v>76208.938327027005</v>
      </c>
      <c r="CF237" s="6">
        <v>77589.228288557017</v>
      </c>
      <c r="CG237" s="6">
        <v>78556.040809777987</v>
      </c>
      <c r="CH237" s="6">
        <v>79104.947461995005</v>
      </c>
      <c r="CI237" s="6">
        <v>79492.317543685014</v>
      </c>
      <c r="CJ237" s="6">
        <v>80192.621644170009</v>
      </c>
      <c r="CK237" s="6">
        <v>81371.250869020034</v>
      </c>
      <c r="CL237" s="6">
        <v>82268.138982850025</v>
      </c>
      <c r="CM237" s="6">
        <v>83409.631059705061</v>
      </c>
      <c r="CN237" s="6">
        <v>84266.192477225006</v>
      </c>
      <c r="CO237" s="6">
        <v>85028.005210125018</v>
      </c>
      <c r="CP237" s="6">
        <v>85633.150863214963</v>
      </c>
      <c r="CQ237" s="6">
        <v>86810.184559260029</v>
      </c>
      <c r="CR237" s="6">
        <v>87403.112162484918</v>
      </c>
      <c r="CS237" s="6">
        <v>88349.608119495053</v>
      </c>
      <c r="CT237" s="6">
        <v>90088.718279835011</v>
      </c>
      <c r="CU237" s="6">
        <v>91086.49939675002</v>
      </c>
      <c r="CV237" s="6">
        <v>91185.804212325005</v>
      </c>
      <c r="CW237" s="6">
        <v>91263.490139850066</v>
      </c>
      <c r="CX237" s="6">
        <v>90987.757970350009</v>
      </c>
      <c r="CY237" s="6">
        <v>91754.342145194969</v>
      </c>
      <c r="CZ237" s="6">
        <v>92153.616028595032</v>
      </c>
      <c r="DA237" s="6">
        <v>92282.14886499499</v>
      </c>
      <c r="DB237" s="6">
        <v>90664.265257170075</v>
      </c>
      <c r="DC237" s="6">
        <v>90903.182402605031</v>
      </c>
      <c r="DD237" s="6">
        <v>91214.33821632</v>
      </c>
      <c r="DE237" s="6">
        <v>91709.536816400039</v>
      </c>
      <c r="DF237" s="6">
        <v>92085.315276099966</v>
      </c>
      <c r="DG237" s="6">
        <v>93241.118939900029</v>
      </c>
      <c r="DH237" s="6">
        <v>94626.673406600006</v>
      </c>
      <c r="DI237" s="6">
        <v>96102.056189099996</v>
      </c>
      <c r="DJ237" s="6">
        <v>96950.428856400089</v>
      </c>
      <c r="DK237" s="6">
        <v>98198.204504580033</v>
      </c>
      <c r="DL237" s="6">
        <v>99567.383035400024</v>
      </c>
      <c r="DM237" s="6">
        <v>100778.66833437998</v>
      </c>
      <c r="DN237" s="6">
        <v>101286.70254883997</v>
      </c>
      <c r="DO237" s="6">
        <v>101704.4318295999</v>
      </c>
      <c r="DP237" s="6">
        <v>102405.22027393999</v>
      </c>
      <c r="DQ237" s="6">
        <v>103494.91515387996</v>
      </c>
      <c r="DR237" s="6">
        <v>104126.01215582003</v>
      </c>
      <c r="DS237" s="6">
        <v>104818.99220719999</v>
      </c>
      <c r="DT237" s="6">
        <v>105922.08339900004</v>
      </c>
      <c r="DU237" s="6">
        <v>107165.81678150002</v>
      </c>
      <c r="DV237" s="6">
        <v>107558.73410730001</v>
      </c>
      <c r="DW237" s="6">
        <v>108384.98079849999</v>
      </c>
    </row>
    <row r="238" spans="4:127" s="6" customFormat="1" x14ac:dyDescent="0.25">
      <c r="D238" s="6" t="s">
        <v>69</v>
      </c>
      <c r="E238" s="6" t="s">
        <v>69</v>
      </c>
      <c r="F238" s="6" t="s">
        <v>70</v>
      </c>
      <c r="G238" s="6" t="s">
        <v>71</v>
      </c>
      <c r="I238" s="6">
        <v>47512.733568974021</v>
      </c>
      <c r="J238" s="6">
        <v>48172.124521373</v>
      </c>
      <c r="K238" s="6">
        <v>47188.909341247003</v>
      </c>
      <c r="L238" s="6">
        <v>47682.927099480003</v>
      </c>
      <c r="M238" s="6">
        <v>47562.350427620004</v>
      </c>
      <c r="N238" s="6">
        <v>48048.553785990014</v>
      </c>
      <c r="O238" s="6">
        <v>47588.479091150017</v>
      </c>
      <c r="P238" s="6">
        <v>47126.819831480003</v>
      </c>
      <c r="Q238" s="6">
        <v>46171.994287200003</v>
      </c>
      <c r="R238" s="6">
        <v>44893.341263148024</v>
      </c>
      <c r="S238" s="6">
        <v>44895.131020000008</v>
      </c>
      <c r="T238" s="6">
        <v>44232.438338551998</v>
      </c>
      <c r="U238" s="6">
        <v>42937.380649284001</v>
      </c>
      <c r="V238" s="6">
        <v>42361.225727945006</v>
      </c>
      <c r="W238" s="6">
        <v>42235.162424907001</v>
      </c>
      <c r="X238" s="6">
        <v>41234.313493503003</v>
      </c>
      <c r="Y238" s="6">
        <v>40738.381887188989</v>
      </c>
      <c r="Z238" s="6">
        <v>39522.485128067994</v>
      </c>
      <c r="AA238" s="6">
        <v>39724.438058975196</v>
      </c>
      <c r="AB238" s="6">
        <v>39905.793598016702</v>
      </c>
      <c r="AC238" s="6">
        <v>39086.899199737498</v>
      </c>
      <c r="AD238" s="6">
        <v>38211.980595077701</v>
      </c>
      <c r="AE238" s="6">
        <v>37666.347827403602</v>
      </c>
      <c r="AF238" s="6">
        <v>36456.243186095991</v>
      </c>
      <c r="AG238" s="6">
        <v>35983.384667744991</v>
      </c>
      <c r="AH238" s="6">
        <v>35999.630282962993</v>
      </c>
      <c r="AI238" s="6">
        <v>35768.631187415005</v>
      </c>
      <c r="AJ238" s="6">
        <v>35428.503464149995</v>
      </c>
      <c r="AK238" s="6">
        <v>34551.2433908569</v>
      </c>
      <c r="AL238" s="6">
        <v>34969.504621045111</v>
      </c>
      <c r="AM238" s="6">
        <v>33493.288699453296</v>
      </c>
      <c r="AN238" s="6">
        <v>33050.6901185022</v>
      </c>
      <c r="AO238" s="6">
        <v>32712.946648741003</v>
      </c>
      <c r="AP238" s="6">
        <v>32501.780017674002</v>
      </c>
      <c r="AQ238" s="6">
        <v>33659.416065358302</v>
      </c>
      <c r="AR238" s="6">
        <v>34675.475423370895</v>
      </c>
      <c r="AS238" s="6">
        <v>35051.923351240897</v>
      </c>
      <c r="AT238" s="6">
        <v>35292.213971978003</v>
      </c>
      <c r="AU238" s="6">
        <v>36455.826534351982</v>
      </c>
      <c r="AV238" s="6">
        <v>36528.822074919008</v>
      </c>
      <c r="AW238" s="6">
        <v>37087.262187797001</v>
      </c>
      <c r="AX238" s="6">
        <v>37243.926676308998</v>
      </c>
      <c r="AY238" s="6">
        <v>37269.579617325995</v>
      </c>
      <c r="AZ238" s="6">
        <v>37700.878940155999</v>
      </c>
      <c r="BA238" s="6">
        <v>37428.278607649409</v>
      </c>
      <c r="BB238" s="6">
        <v>37248.641005475598</v>
      </c>
      <c r="BC238" s="6">
        <v>37293.787726612696</v>
      </c>
      <c r="BD238" s="6">
        <v>37922.328900352899</v>
      </c>
      <c r="BE238" s="6">
        <v>37903.860974869996</v>
      </c>
      <c r="BV238" s="6" t="s">
        <v>63</v>
      </c>
      <c r="BW238" s="6" t="s">
        <v>63</v>
      </c>
      <c r="BX238" s="6" t="s">
        <v>64</v>
      </c>
      <c r="BY238" s="6" t="s">
        <v>65</v>
      </c>
      <c r="CA238" s="6">
        <v>8946.736208211667</v>
      </c>
      <c r="CB238" s="6">
        <v>9318.7732204987242</v>
      </c>
      <c r="CC238" s="6">
        <v>9463.9204844336455</v>
      </c>
      <c r="CD238" s="6">
        <v>9543.6463654080562</v>
      </c>
      <c r="CE238" s="6">
        <v>9661.0824640753726</v>
      </c>
      <c r="CF238" s="6">
        <v>9616.5598870088288</v>
      </c>
      <c r="CG238" s="6">
        <v>9570.1308697565073</v>
      </c>
      <c r="CH238" s="6">
        <v>9782.0518557894702</v>
      </c>
      <c r="CI238" s="6">
        <v>9992.3086123040794</v>
      </c>
      <c r="CJ238" s="6">
        <v>10222.449842997597</v>
      </c>
      <c r="CK238" s="6">
        <v>10468.213774799144</v>
      </c>
      <c r="CL238" s="6">
        <v>10486.300968379699</v>
      </c>
      <c r="CM238" s="6">
        <v>10488.879702960317</v>
      </c>
      <c r="CN238" s="6">
        <v>10493.859879423682</v>
      </c>
      <c r="CO238" s="6">
        <v>10617.956272862813</v>
      </c>
      <c r="CP238" s="6">
        <v>10672.197551738585</v>
      </c>
      <c r="CQ238" s="6">
        <v>10793.489163991371</v>
      </c>
      <c r="CR238" s="6">
        <v>10796.987572445874</v>
      </c>
      <c r="CS238" s="6">
        <v>10847.166929899355</v>
      </c>
      <c r="CT238" s="6">
        <v>10933.008188471646</v>
      </c>
      <c r="CU238" s="6">
        <v>10951.292621727258</v>
      </c>
      <c r="CV238" s="6">
        <v>10986.671145474065</v>
      </c>
      <c r="CW238" s="6">
        <v>10946.611677436282</v>
      </c>
      <c r="CX238" s="6">
        <v>10924.149845377424</v>
      </c>
      <c r="CY238" s="6">
        <v>10947.335833349884</v>
      </c>
      <c r="CZ238" s="6">
        <v>10892.036251446625</v>
      </c>
      <c r="DA238" s="6">
        <v>10918.738339571744</v>
      </c>
      <c r="DB238" s="6">
        <v>10724.72656040187</v>
      </c>
      <c r="DC238" s="6">
        <v>10781.215669745718</v>
      </c>
      <c r="DD238" s="6">
        <v>10833.054499677937</v>
      </c>
      <c r="DE238" s="6">
        <v>10875.714238516877</v>
      </c>
      <c r="DF238" s="6">
        <v>10848.679475981709</v>
      </c>
      <c r="DG238" s="6">
        <v>11008.136582069381</v>
      </c>
      <c r="DH238" s="6">
        <v>11060.372679394313</v>
      </c>
      <c r="DI238" s="6">
        <v>11107.686491956298</v>
      </c>
      <c r="DJ238" s="6">
        <v>11216.043244769971</v>
      </c>
      <c r="DK238" s="6">
        <v>11377.426091105615</v>
      </c>
      <c r="DL238" s="6">
        <v>11461.774292478342</v>
      </c>
      <c r="DM238" s="6">
        <v>11588.643801019547</v>
      </c>
      <c r="DN238" s="6">
        <v>11631.089141747307</v>
      </c>
      <c r="DO238" s="6">
        <v>11698.754287688191</v>
      </c>
      <c r="DP238" s="6">
        <v>11683.922012252209</v>
      </c>
      <c r="DQ238" s="6">
        <v>11806.183041495507</v>
      </c>
      <c r="DR238" s="6">
        <v>11901.780909187662</v>
      </c>
      <c r="DS238" s="6">
        <v>12025.264624744716</v>
      </c>
      <c r="DT238" s="6">
        <v>12138.169999947058</v>
      </c>
      <c r="DU238" s="6">
        <v>12276.069225223013</v>
      </c>
      <c r="DV238" s="6">
        <v>12288.673283276787</v>
      </c>
      <c r="DW238" s="6">
        <v>12301.236507066407</v>
      </c>
    </row>
    <row r="239" spans="4:127" s="6" customFormat="1" x14ac:dyDescent="0.25">
      <c r="D239" s="6" t="s">
        <v>72</v>
      </c>
      <c r="E239" s="6" t="s">
        <v>73</v>
      </c>
      <c r="F239" s="6" t="s">
        <v>74</v>
      </c>
      <c r="G239" s="6" t="s">
        <v>75</v>
      </c>
      <c r="I239" s="6">
        <v>18894.435068929994</v>
      </c>
      <c r="J239" s="6">
        <v>20504.351110719996</v>
      </c>
      <c r="K239" s="6">
        <v>20818.604389020013</v>
      </c>
      <c r="L239" s="6">
        <v>21139.031672750007</v>
      </c>
      <c r="M239" s="6">
        <v>21465.863389409991</v>
      </c>
      <c r="N239" s="6">
        <v>21799.05265164001</v>
      </c>
      <c r="O239" s="6">
        <v>22135.865128939997</v>
      </c>
      <c r="P239" s="6">
        <v>22480.055825830008</v>
      </c>
      <c r="Q239" s="6">
        <v>22831.334979460004</v>
      </c>
      <c r="R239" s="6">
        <v>23190.224418839989</v>
      </c>
      <c r="S239" s="6">
        <v>23545.364662930002</v>
      </c>
      <c r="T239" s="6">
        <v>23865.89498779998</v>
      </c>
      <c r="U239" s="6">
        <v>24195.950950299968</v>
      </c>
      <c r="V239" s="6">
        <v>24494.114646699996</v>
      </c>
      <c r="W239" s="6">
        <v>24803.256669599992</v>
      </c>
      <c r="X239" s="6">
        <v>25123.75101009999</v>
      </c>
      <c r="Y239" s="6">
        <v>25453.666223699998</v>
      </c>
      <c r="Z239" s="6">
        <v>25790.907311399995</v>
      </c>
      <c r="AA239" s="6">
        <v>26137.847947620008</v>
      </c>
      <c r="AB239" s="6">
        <v>26494.141109399992</v>
      </c>
      <c r="AC239" s="6">
        <v>26912.864424179996</v>
      </c>
      <c r="AD239" s="6">
        <v>27559.444523520015</v>
      </c>
      <c r="AE239" s="6">
        <v>27966.090993880003</v>
      </c>
      <c r="AF239" s="6">
        <v>28369.961342879997</v>
      </c>
      <c r="AG239" s="6">
        <v>28695.162189330011</v>
      </c>
      <c r="AH239" s="6">
        <v>28903.205986930003</v>
      </c>
      <c r="AI239" s="6">
        <v>29242.749762949999</v>
      </c>
      <c r="AJ239" s="6">
        <v>29343.050795569987</v>
      </c>
      <c r="AK239" s="6">
        <v>29246.954644472</v>
      </c>
      <c r="AL239" s="6">
        <v>29343.569860319989</v>
      </c>
      <c r="AM239" s="6">
        <v>29645.961137039998</v>
      </c>
      <c r="AN239" s="6">
        <v>29119.417159350003</v>
      </c>
      <c r="AO239" s="6">
        <v>29012.363730000008</v>
      </c>
      <c r="AP239" s="6">
        <v>29423.336141159984</v>
      </c>
      <c r="AQ239" s="6">
        <v>29622.885531119995</v>
      </c>
      <c r="AR239" s="6">
        <v>29722.400246047015</v>
      </c>
      <c r="AS239" s="6">
        <v>30547.928123449812</v>
      </c>
      <c r="AT239" s="6">
        <v>30615.209509970009</v>
      </c>
      <c r="AU239" s="6">
        <v>30617.543201029985</v>
      </c>
      <c r="AV239" s="6">
        <v>30740.913512850006</v>
      </c>
      <c r="AW239" s="6">
        <v>30648.916697139997</v>
      </c>
      <c r="AX239" s="6">
        <v>31077.641218130018</v>
      </c>
      <c r="AY239" s="6">
        <v>31416.948044550012</v>
      </c>
      <c r="AZ239" s="6">
        <v>31953.354364910003</v>
      </c>
      <c r="BA239" s="6">
        <v>32413.888631159996</v>
      </c>
      <c r="BB239" s="6">
        <v>32965.550944490009</v>
      </c>
      <c r="BC239" s="6">
        <v>33417.801980400014</v>
      </c>
      <c r="BD239" s="6">
        <v>34074.827454289989</v>
      </c>
      <c r="BE239" s="6">
        <v>34632.11179332999</v>
      </c>
      <c r="BV239" s="6" t="s">
        <v>66</v>
      </c>
      <c r="BW239" s="6" t="s">
        <v>66</v>
      </c>
      <c r="BX239" s="6" t="s">
        <v>67</v>
      </c>
      <c r="BY239" s="6" t="s">
        <v>68</v>
      </c>
      <c r="CA239" s="6">
        <v>836.80396384796427</v>
      </c>
      <c r="CB239" s="6">
        <v>851.42303688700383</v>
      </c>
      <c r="CC239" s="6">
        <v>822.77217841419076</v>
      </c>
      <c r="CD239" s="6">
        <v>873.8578647571419</v>
      </c>
      <c r="CE239" s="6">
        <v>881.98930451224248</v>
      </c>
      <c r="CF239" s="6">
        <v>906.04452009462295</v>
      </c>
      <c r="CG239" s="6">
        <v>941.13357541140829</v>
      </c>
      <c r="CH239" s="6">
        <v>956.5071840858368</v>
      </c>
      <c r="CI239" s="6">
        <v>1002.4070567514078</v>
      </c>
      <c r="CJ239" s="6">
        <v>974.92063563827708</v>
      </c>
      <c r="CK239" s="6">
        <v>1013.550595959529</v>
      </c>
      <c r="CL239" s="6">
        <v>1057.321147963622</v>
      </c>
      <c r="CM239" s="6">
        <v>1060.4874732598919</v>
      </c>
      <c r="CN239" s="6">
        <v>1076.9805813710118</v>
      </c>
      <c r="CO239" s="6">
        <v>1112.7860002132529</v>
      </c>
      <c r="CP239" s="6">
        <v>1143.1435058667098</v>
      </c>
      <c r="CQ239" s="6">
        <v>1152.2338994911195</v>
      </c>
      <c r="CR239" s="6">
        <v>1135.8203444050428</v>
      </c>
      <c r="CS239" s="6">
        <v>1184.2822085073035</v>
      </c>
      <c r="CT239" s="6">
        <v>1221.7307662209453</v>
      </c>
      <c r="CU239" s="6">
        <v>1224.3416706038427</v>
      </c>
      <c r="CV239" s="6">
        <v>1206.5037212643128</v>
      </c>
      <c r="CW239" s="6">
        <v>1238.8120330957004</v>
      </c>
      <c r="CX239" s="6">
        <v>1237.6653522953859</v>
      </c>
      <c r="CY239" s="6">
        <v>1259.4569496881982</v>
      </c>
      <c r="CZ239" s="6">
        <v>1242.3400676870742</v>
      </c>
      <c r="DA239" s="6">
        <v>1290.4229049887756</v>
      </c>
      <c r="DB239" s="6">
        <v>1314.1981030002519</v>
      </c>
      <c r="DC239" s="6">
        <v>1313.3172233879877</v>
      </c>
      <c r="DD239" s="6">
        <v>1342.1767582095313</v>
      </c>
      <c r="DE239" s="6">
        <v>1346.8118321071699</v>
      </c>
      <c r="DF239" s="6">
        <v>1386.7652870407333</v>
      </c>
      <c r="DG239" s="6">
        <v>1374.6003228412274</v>
      </c>
      <c r="DH239" s="6">
        <v>1423.2487422473173</v>
      </c>
      <c r="DI239" s="6">
        <v>1476.708269791156</v>
      </c>
      <c r="DJ239" s="6">
        <v>1508.340857328689</v>
      </c>
      <c r="DK239" s="6">
        <v>1525.584358180311</v>
      </c>
      <c r="DL239" s="6">
        <v>1580.8077954389962</v>
      </c>
      <c r="DM239" s="6">
        <v>1685.5884410344001</v>
      </c>
      <c r="DN239" s="6">
        <v>1671.5107375555524</v>
      </c>
      <c r="DO239" s="6">
        <v>1721.4070348632167</v>
      </c>
      <c r="DP239" s="6">
        <v>1792.2528074718887</v>
      </c>
      <c r="DQ239" s="6">
        <v>1797.736927759795</v>
      </c>
      <c r="DR239" s="6">
        <v>1881.8988574887001</v>
      </c>
      <c r="DS239" s="6">
        <v>1896.9889926167793</v>
      </c>
      <c r="DT239" s="6">
        <v>1896.5961622528957</v>
      </c>
      <c r="DU239" s="6">
        <v>1922.1269072089276</v>
      </c>
      <c r="DV239" s="6">
        <v>2013.9540865447545</v>
      </c>
      <c r="DW239" s="6">
        <v>1989.9994459223249</v>
      </c>
    </row>
    <row r="240" spans="4:127" s="6" customFormat="1" x14ac:dyDescent="0.25">
      <c r="D240" s="6" t="s">
        <v>72</v>
      </c>
      <c r="E240" s="6" t="s">
        <v>76</v>
      </c>
      <c r="F240" s="6" t="s">
        <v>77</v>
      </c>
      <c r="G240" s="6" t="s">
        <v>78</v>
      </c>
      <c r="I240" s="6">
        <v>43.016169376000001</v>
      </c>
      <c r="J240" s="6">
        <v>43.016169376000001</v>
      </c>
      <c r="K240" s="6">
        <v>43.016169376000001</v>
      </c>
      <c r="L240" s="6">
        <v>43.016169376000001</v>
      </c>
      <c r="M240" s="6">
        <v>43.016169376000001</v>
      </c>
      <c r="N240" s="6">
        <v>43.016169376000001</v>
      </c>
      <c r="O240" s="6">
        <v>43.016169376000001</v>
      </c>
      <c r="P240" s="6">
        <v>43.016169376000001</v>
      </c>
      <c r="Q240" s="6">
        <v>43.016169376000001</v>
      </c>
      <c r="R240" s="6">
        <v>43.016169376000001</v>
      </c>
      <c r="S240" s="6">
        <v>43.016169376000001</v>
      </c>
      <c r="T240" s="6">
        <v>43.016169376000001</v>
      </c>
      <c r="U240" s="6">
        <v>43.016169376000001</v>
      </c>
      <c r="V240" s="6">
        <v>43.016169376000001</v>
      </c>
      <c r="W240" s="6">
        <v>43.016169376000001</v>
      </c>
      <c r="X240" s="6">
        <v>43.016169376000001</v>
      </c>
      <c r="Y240" s="6">
        <v>43.016169376000001</v>
      </c>
      <c r="Z240" s="6">
        <v>43.016169376000001</v>
      </c>
      <c r="AA240" s="6">
        <v>43.016169376000001</v>
      </c>
      <c r="AB240" s="6">
        <v>43.016169376000001</v>
      </c>
      <c r="AC240" s="6">
        <v>43.016169376000001</v>
      </c>
      <c r="AD240" s="6">
        <v>49.973526</v>
      </c>
      <c r="AE240" s="6">
        <v>57.841317939999989</v>
      </c>
      <c r="AF240" s="6">
        <v>70.39299354000002</v>
      </c>
      <c r="AG240" s="6">
        <v>88.575186811999998</v>
      </c>
      <c r="AH240" s="6">
        <v>103.86832408399998</v>
      </c>
      <c r="AI240" s="6">
        <v>119.43499732799998</v>
      </c>
      <c r="AJ240" s="6">
        <v>132.12060784400001</v>
      </c>
      <c r="AK240" s="6">
        <v>139.83744793200006</v>
      </c>
      <c r="AL240" s="6">
        <v>155.01938544399999</v>
      </c>
      <c r="AM240" s="6">
        <v>171.61572663999993</v>
      </c>
      <c r="AN240" s="6">
        <v>174.49792346000004</v>
      </c>
      <c r="AO240" s="6">
        <v>185.35391206999998</v>
      </c>
      <c r="AP240" s="6">
        <v>196.87377938000003</v>
      </c>
      <c r="AQ240" s="6">
        <v>205.39461421999999</v>
      </c>
      <c r="AR240" s="6">
        <v>211.00660478</v>
      </c>
      <c r="AS240" s="6">
        <v>215.28075184000005</v>
      </c>
      <c r="AT240" s="6">
        <v>226.26136570000006</v>
      </c>
      <c r="AU240" s="6">
        <v>228.90809896999997</v>
      </c>
      <c r="AV240" s="6">
        <v>227.38418584000001</v>
      </c>
      <c r="AW240" s="6">
        <v>231.80355102000001</v>
      </c>
      <c r="AX240" s="6">
        <v>238.11939969999995</v>
      </c>
      <c r="AY240" s="6">
        <v>244.60992009999998</v>
      </c>
      <c r="AZ240" s="6">
        <v>250.24263470000002</v>
      </c>
      <c r="BA240" s="6">
        <v>253.12698894040005</v>
      </c>
      <c r="BB240" s="6">
        <v>256.85030023180002</v>
      </c>
      <c r="BC240" s="6">
        <v>266.41400774900006</v>
      </c>
      <c r="BD240" s="6">
        <v>273.62370135279991</v>
      </c>
      <c r="BE240" s="6">
        <v>272.96222943399999</v>
      </c>
      <c r="BV240" s="6" t="s">
        <v>69</v>
      </c>
      <c r="BW240" s="6" t="s">
        <v>69</v>
      </c>
      <c r="BX240" s="6" t="s">
        <v>70</v>
      </c>
      <c r="BY240" s="6" t="s">
        <v>71</v>
      </c>
      <c r="CA240" s="6">
        <v>47512.733568974021</v>
      </c>
      <c r="CB240" s="6">
        <v>48172.124521373</v>
      </c>
      <c r="CC240" s="6">
        <v>47188.909341247003</v>
      </c>
      <c r="CD240" s="6">
        <v>47682.927099480003</v>
      </c>
      <c r="CE240" s="6">
        <v>47562.350427620004</v>
      </c>
      <c r="CF240" s="6">
        <v>48048.553785990014</v>
      </c>
      <c r="CG240" s="6">
        <v>47588.479091150017</v>
      </c>
      <c r="CH240" s="6">
        <v>47126.819831480003</v>
      </c>
      <c r="CI240" s="6">
        <v>46171.994287200003</v>
      </c>
      <c r="CJ240" s="6">
        <v>44893.341263148024</v>
      </c>
      <c r="CK240" s="6">
        <v>44895.131020000008</v>
      </c>
      <c r="CL240" s="6">
        <v>44232.438338551998</v>
      </c>
      <c r="CM240" s="6">
        <v>42937.380649284001</v>
      </c>
      <c r="CN240" s="6">
        <v>42361.225727945006</v>
      </c>
      <c r="CO240" s="6">
        <v>42235.162424907001</v>
      </c>
      <c r="CP240" s="6">
        <v>41234.313493503003</v>
      </c>
      <c r="CQ240" s="6">
        <v>40738.381887188989</v>
      </c>
      <c r="CR240" s="6">
        <v>39522.485128067994</v>
      </c>
      <c r="CS240" s="6">
        <v>39724.438058975196</v>
      </c>
      <c r="CT240" s="6">
        <v>39905.793598016702</v>
      </c>
      <c r="CU240" s="6">
        <v>39086.899199737498</v>
      </c>
      <c r="CV240" s="6">
        <v>38211.980595077701</v>
      </c>
      <c r="CW240" s="6">
        <v>37666.347827403602</v>
      </c>
      <c r="CX240" s="6">
        <v>36456.243186095991</v>
      </c>
      <c r="CY240" s="6">
        <v>35983.384667744991</v>
      </c>
      <c r="CZ240" s="6">
        <v>35999.630282962993</v>
      </c>
      <c r="DA240" s="6">
        <v>35768.631187415005</v>
      </c>
      <c r="DB240" s="6">
        <v>35428.503464149995</v>
      </c>
      <c r="DC240" s="6">
        <v>34551.2433908569</v>
      </c>
      <c r="DD240" s="6">
        <v>34969.504621045111</v>
      </c>
      <c r="DE240" s="6">
        <v>33493.288699453296</v>
      </c>
      <c r="DF240" s="6">
        <v>33050.6901185022</v>
      </c>
      <c r="DG240" s="6">
        <v>32712.946648741003</v>
      </c>
      <c r="DH240" s="6">
        <v>32501.780017674002</v>
      </c>
      <c r="DI240" s="6">
        <v>33659.416065358302</v>
      </c>
      <c r="DJ240" s="6">
        <v>34675.475423370895</v>
      </c>
      <c r="DK240" s="6">
        <v>35051.923351240897</v>
      </c>
      <c r="DL240" s="6">
        <v>35292.213971978003</v>
      </c>
      <c r="DM240" s="6">
        <v>36455.826534351982</v>
      </c>
      <c r="DN240" s="6">
        <v>36528.822074919008</v>
      </c>
      <c r="DO240" s="6">
        <v>37087.262187797001</v>
      </c>
      <c r="DP240" s="6">
        <v>37243.926676308998</v>
      </c>
      <c r="DQ240" s="6">
        <v>37269.579617325995</v>
      </c>
      <c r="DR240" s="6">
        <v>37700.878940155999</v>
      </c>
      <c r="DS240" s="6">
        <v>37428.278607649409</v>
      </c>
      <c r="DT240" s="6">
        <v>37248.641005475598</v>
      </c>
      <c r="DU240" s="6">
        <v>37293.787726612696</v>
      </c>
      <c r="DV240" s="6">
        <v>37922.328900352899</v>
      </c>
      <c r="DW240" s="6">
        <v>37903.860974869996</v>
      </c>
    </row>
    <row r="241" spans="1:127" s="6" customFormat="1" x14ac:dyDescent="0.25">
      <c r="D241" s="6" t="s">
        <v>79</v>
      </c>
      <c r="E241" s="6" t="s">
        <v>80</v>
      </c>
      <c r="F241" s="6" t="s">
        <v>81</v>
      </c>
      <c r="G241" s="6" t="s">
        <v>82</v>
      </c>
      <c r="I241" s="6">
        <v>104.797245</v>
      </c>
      <c r="J241" s="6">
        <v>104.3002171</v>
      </c>
      <c r="K241" s="6">
        <v>103.74784339999999</v>
      </c>
      <c r="L241" s="6">
        <v>103.09010619999999</v>
      </c>
      <c r="M241" s="6">
        <v>102.26635651000001</v>
      </c>
      <c r="N241" s="6">
        <v>101.2378001</v>
      </c>
      <c r="O241" s="6">
        <v>99.217352849999997</v>
      </c>
      <c r="P241" s="6">
        <v>97.028100999999992</v>
      </c>
      <c r="Q241" s="6">
        <v>94.695943299999996</v>
      </c>
      <c r="R241" s="6">
        <v>92.258734699999991</v>
      </c>
      <c r="S241" s="6">
        <v>89.739666510000006</v>
      </c>
      <c r="T241" s="6">
        <v>87.171495020000009</v>
      </c>
      <c r="U241" s="6">
        <v>84.522250110000002</v>
      </c>
      <c r="V241" s="6">
        <v>81.789760029999997</v>
      </c>
      <c r="W241" s="6">
        <v>78.970542600000002</v>
      </c>
      <c r="X241" s="6">
        <v>76.064069793000002</v>
      </c>
      <c r="Y241" s="6">
        <v>73.078404642999999</v>
      </c>
      <c r="Z241" s="6">
        <v>70.015498104000002</v>
      </c>
      <c r="AA241" s="6">
        <v>66.884436526000002</v>
      </c>
      <c r="AB241" s="6">
        <v>63.69263273</v>
      </c>
      <c r="AC241" s="6">
        <v>60.446109890000002</v>
      </c>
      <c r="AD241" s="6">
        <v>56.044640600000008</v>
      </c>
      <c r="AE241" s="6">
        <v>54.272166060000004</v>
      </c>
      <c r="AF241" s="6">
        <v>51.123647800000001</v>
      </c>
      <c r="AG241" s="6">
        <v>51.160549840000002</v>
      </c>
      <c r="AH241" s="6">
        <v>48.652673661199998</v>
      </c>
      <c r="AI241" s="6">
        <v>46.113348959</v>
      </c>
      <c r="AJ241" s="6">
        <v>40.465619975900005</v>
      </c>
      <c r="AK241" s="6">
        <v>34.8166838</v>
      </c>
      <c r="AL241" s="6">
        <v>29.630812473100001</v>
      </c>
      <c r="AM241" s="6">
        <v>24.389672870300004</v>
      </c>
      <c r="AN241" s="6">
        <v>19.547556375399999</v>
      </c>
      <c r="AO241" s="6">
        <v>14.666084504699999</v>
      </c>
      <c r="AP241" s="6">
        <v>10.868177708799998</v>
      </c>
      <c r="AQ241" s="6">
        <v>7.6382738589999999</v>
      </c>
      <c r="AR241" s="6">
        <v>4.6737539999999997</v>
      </c>
      <c r="AS241" s="6">
        <v>4.7269139999999998</v>
      </c>
      <c r="AT241" s="6">
        <v>4.6909710000000002</v>
      </c>
      <c r="AU241" s="6">
        <v>4.3821479999999999</v>
      </c>
      <c r="AV241" s="6">
        <v>4.3668120000000004</v>
      </c>
      <c r="AW241" s="6">
        <v>4.1983410000000001</v>
      </c>
      <c r="AX241" s="6">
        <v>4.3619219999999999</v>
      </c>
      <c r="AY241" s="6">
        <v>4.2844530000000001</v>
      </c>
      <c r="AZ241" s="6">
        <v>4.44177</v>
      </c>
      <c r="BA241" s="6">
        <v>4.222677</v>
      </c>
      <c r="BB241" s="6">
        <v>4.4477760000000002</v>
      </c>
      <c r="BC241" s="6">
        <v>3.4511190000000003</v>
      </c>
      <c r="BD241" s="6">
        <v>3.3561709999999993</v>
      </c>
      <c r="BE241" s="6">
        <v>3.3878459999999997</v>
      </c>
      <c r="BV241" s="6" t="s">
        <v>72</v>
      </c>
      <c r="BW241" s="6" t="s">
        <v>73</v>
      </c>
      <c r="BX241" s="6" t="s">
        <v>74</v>
      </c>
      <c r="BY241" s="6" t="s">
        <v>75</v>
      </c>
      <c r="CA241" s="6">
        <v>18894.435068929994</v>
      </c>
      <c r="CB241" s="6">
        <v>20504.351110719996</v>
      </c>
      <c r="CC241" s="6">
        <v>20818.604389020013</v>
      </c>
      <c r="CD241" s="6">
        <v>21139.031672750007</v>
      </c>
      <c r="CE241" s="6">
        <v>21465.863389409991</v>
      </c>
      <c r="CF241" s="6">
        <v>21799.05265164001</v>
      </c>
      <c r="CG241" s="6">
        <v>22135.865128939997</v>
      </c>
      <c r="CH241" s="6">
        <v>22480.055825830008</v>
      </c>
      <c r="CI241" s="6">
        <v>22831.334979460004</v>
      </c>
      <c r="CJ241" s="6">
        <v>23190.224418839989</v>
      </c>
      <c r="CK241" s="6">
        <v>23545.364662930002</v>
      </c>
      <c r="CL241" s="6">
        <v>23865.89498779998</v>
      </c>
      <c r="CM241" s="6">
        <v>24195.950950299968</v>
      </c>
      <c r="CN241" s="6">
        <v>24494.114646699996</v>
      </c>
      <c r="CO241" s="6">
        <v>24803.256669599992</v>
      </c>
      <c r="CP241" s="6">
        <v>25123.75101009999</v>
      </c>
      <c r="CQ241" s="6">
        <v>25453.666223699998</v>
      </c>
      <c r="CR241" s="6">
        <v>25790.907311399995</v>
      </c>
      <c r="CS241" s="6">
        <v>26137.847947620008</v>
      </c>
      <c r="CT241" s="6">
        <v>26494.141109399992</v>
      </c>
      <c r="CU241" s="6">
        <v>26912.864424179996</v>
      </c>
      <c r="CV241" s="6">
        <v>27559.444523520015</v>
      </c>
      <c r="CW241" s="6">
        <v>27966.090993880003</v>
      </c>
      <c r="CX241" s="6">
        <v>28369.961342879997</v>
      </c>
      <c r="CY241" s="6">
        <v>28695.162189330011</v>
      </c>
      <c r="CZ241" s="6">
        <v>28903.205986930003</v>
      </c>
      <c r="DA241" s="6">
        <v>29242.749762949999</v>
      </c>
      <c r="DB241" s="6">
        <v>29343.050795569987</v>
      </c>
      <c r="DC241" s="6">
        <v>29246.954644472</v>
      </c>
      <c r="DD241" s="6">
        <v>29343.569860319989</v>
      </c>
      <c r="DE241" s="6">
        <v>29645.961137039998</v>
      </c>
      <c r="DF241" s="6">
        <v>29119.417159350003</v>
      </c>
      <c r="DG241" s="6">
        <v>29012.363730000008</v>
      </c>
      <c r="DH241" s="6">
        <v>29423.336141159984</v>
      </c>
      <c r="DI241" s="6">
        <v>29622.885531119995</v>
      </c>
      <c r="DJ241" s="6">
        <v>29722.400246047015</v>
      </c>
      <c r="DK241" s="6">
        <v>30547.928123449812</v>
      </c>
      <c r="DL241" s="6">
        <v>30615.209509970009</v>
      </c>
      <c r="DM241" s="6">
        <v>30617.543201029985</v>
      </c>
      <c r="DN241" s="6">
        <v>30740.913512850006</v>
      </c>
      <c r="DO241" s="6">
        <v>30648.916697139997</v>
      </c>
      <c r="DP241" s="6">
        <v>31077.641218130018</v>
      </c>
      <c r="DQ241" s="6">
        <v>31416.948044550012</v>
      </c>
      <c r="DR241" s="6">
        <v>31953.354364910003</v>
      </c>
      <c r="DS241" s="6">
        <v>32413.888631159996</v>
      </c>
      <c r="DT241" s="6">
        <v>32965.550944490009</v>
      </c>
      <c r="DU241" s="6">
        <v>33417.801980400014</v>
      </c>
      <c r="DV241" s="6">
        <v>34074.827454289989</v>
      </c>
      <c r="DW241" s="6">
        <v>34632.11179332999</v>
      </c>
    </row>
    <row r="242" spans="1:127" s="6" customFormat="1" x14ac:dyDescent="0.25">
      <c r="D242" s="6" t="s">
        <v>79</v>
      </c>
      <c r="F242" s="6" t="s">
        <v>81</v>
      </c>
      <c r="G242" s="6" t="s">
        <v>82</v>
      </c>
      <c r="I242" s="6">
        <v>1225.2024282751202</v>
      </c>
      <c r="J242" s="6">
        <v>1212.6328048825596</v>
      </c>
      <c r="K242" s="6">
        <v>1204.9010651829997</v>
      </c>
      <c r="L242" s="6">
        <v>1193.3053698760402</v>
      </c>
      <c r="M242" s="6">
        <v>1181.9180957898404</v>
      </c>
      <c r="N242" s="6">
        <v>1170.6409320689602</v>
      </c>
      <c r="O242" s="6">
        <v>1178.0876477114005</v>
      </c>
      <c r="P242" s="6">
        <v>1185.4835326511604</v>
      </c>
      <c r="Q242" s="6">
        <v>1192.9571390996007</v>
      </c>
      <c r="R242" s="6">
        <v>1200.5610323707592</v>
      </c>
      <c r="S242" s="6">
        <v>1208.2349515386809</v>
      </c>
      <c r="T242" s="6">
        <v>1195.9552358603996</v>
      </c>
      <c r="U242" s="6">
        <v>1208.9777279066</v>
      </c>
      <c r="V242" s="6">
        <v>1180.8007571899216</v>
      </c>
      <c r="W242" s="6">
        <v>1169.0384898338805</v>
      </c>
      <c r="X242" s="6">
        <v>1108.2581127598007</v>
      </c>
      <c r="Y242" s="6">
        <v>1112.2938495120397</v>
      </c>
      <c r="Z242" s="6">
        <v>1099.8120863066397</v>
      </c>
      <c r="AA242" s="6">
        <v>1105.3089828983198</v>
      </c>
      <c r="AB242" s="6">
        <v>1097.6684180695991</v>
      </c>
      <c r="AC242" s="6">
        <v>1147.481509605801</v>
      </c>
      <c r="AD242" s="6">
        <v>1241.1659381406796</v>
      </c>
      <c r="AE242" s="6">
        <v>1239.5749853482796</v>
      </c>
      <c r="AF242" s="6">
        <v>1247.76350686508</v>
      </c>
      <c r="AG242" s="6">
        <v>1181.7293989926995</v>
      </c>
      <c r="AH242" s="6">
        <v>1085.7399791988003</v>
      </c>
      <c r="AI242" s="6">
        <v>1083.1842915586001</v>
      </c>
      <c r="AJ242" s="6">
        <v>1097.3409943406994</v>
      </c>
      <c r="AK242" s="6">
        <v>1091.8294301615997</v>
      </c>
      <c r="AL242" s="6">
        <v>1097.3671987708999</v>
      </c>
      <c r="AM242" s="6">
        <v>1110.1433735169999</v>
      </c>
      <c r="AN242" s="6">
        <v>1127.9043433668996</v>
      </c>
      <c r="AO242" s="6">
        <v>1110.8472067234991</v>
      </c>
      <c r="AP242" s="6">
        <v>1074.0172049577991</v>
      </c>
      <c r="AQ242" s="6">
        <v>1081.9447229782602</v>
      </c>
      <c r="AR242" s="6">
        <v>1130.5221328692</v>
      </c>
      <c r="AS242" s="6">
        <v>1257.0887154311997</v>
      </c>
      <c r="AT242" s="6">
        <v>1240.7906402524</v>
      </c>
      <c r="AU242" s="6">
        <v>1243.423866151599</v>
      </c>
      <c r="AV242" s="6">
        <v>1267.9237529552001</v>
      </c>
      <c r="AW242" s="6">
        <v>1316.8314123844</v>
      </c>
      <c r="AX242" s="6">
        <v>1351.3990331616005</v>
      </c>
      <c r="AY242" s="6">
        <v>1381.090468497204</v>
      </c>
      <c r="AZ242" s="6">
        <v>1420.4585148872636</v>
      </c>
      <c r="BA242" s="6">
        <v>1417.7533577199324</v>
      </c>
      <c r="BB242" s="6">
        <v>1450.9704239416994</v>
      </c>
      <c r="BC242" s="6">
        <v>1469.9863873034803</v>
      </c>
      <c r="BD242" s="6">
        <v>1488.8350560561603</v>
      </c>
      <c r="BE242" s="6">
        <v>1507.83560107164</v>
      </c>
      <c r="BV242" s="6" t="s">
        <v>72</v>
      </c>
      <c r="BW242" s="6" t="s">
        <v>76</v>
      </c>
      <c r="BX242" s="6" t="s">
        <v>77</v>
      </c>
      <c r="BY242" s="6" t="s">
        <v>78</v>
      </c>
      <c r="CA242" s="6">
        <v>43.016169376000001</v>
      </c>
      <c r="CB242" s="6">
        <v>43.016169376000001</v>
      </c>
      <c r="CC242" s="6">
        <v>43.016169376000001</v>
      </c>
      <c r="CD242" s="6">
        <v>43.016169376000001</v>
      </c>
      <c r="CE242" s="6">
        <v>43.016169376000001</v>
      </c>
      <c r="CF242" s="6">
        <v>43.016169376000001</v>
      </c>
      <c r="CG242" s="6">
        <v>43.016169376000001</v>
      </c>
      <c r="CH242" s="6">
        <v>43.016169376000001</v>
      </c>
      <c r="CI242" s="6">
        <v>43.016169376000001</v>
      </c>
      <c r="CJ242" s="6">
        <v>43.016169376000001</v>
      </c>
      <c r="CK242" s="6">
        <v>43.016169376000001</v>
      </c>
      <c r="CL242" s="6">
        <v>43.016169376000001</v>
      </c>
      <c r="CM242" s="6">
        <v>43.016169376000001</v>
      </c>
      <c r="CN242" s="6">
        <v>43.016169376000001</v>
      </c>
      <c r="CO242" s="6">
        <v>43.016169376000001</v>
      </c>
      <c r="CP242" s="6">
        <v>43.016169376000001</v>
      </c>
      <c r="CQ242" s="6">
        <v>43.016169376000001</v>
      </c>
      <c r="CR242" s="6">
        <v>43.016169376000001</v>
      </c>
      <c r="CS242" s="6">
        <v>43.016169376000001</v>
      </c>
      <c r="CT242" s="6">
        <v>43.016169376000001</v>
      </c>
      <c r="CU242" s="6">
        <v>43.016169376000001</v>
      </c>
      <c r="CV242" s="6">
        <v>49.973526</v>
      </c>
      <c r="CW242" s="6">
        <v>57.841317939999989</v>
      </c>
      <c r="CX242" s="6">
        <v>70.39299354000002</v>
      </c>
      <c r="CY242" s="6">
        <v>88.575186811999998</v>
      </c>
      <c r="CZ242" s="6">
        <v>103.86832408399998</v>
      </c>
      <c r="DA242" s="6">
        <v>119.43499732799998</v>
      </c>
      <c r="DB242" s="6">
        <v>132.12060784400001</v>
      </c>
      <c r="DC242" s="6">
        <v>139.83744793200006</v>
      </c>
      <c r="DD242" s="6">
        <v>155.01938544399999</v>
      </c>
      <c r="DE242" s="6">
        <v>171.61572663999993</v>
      </c>
      <c r="DF242" s="6">
        <v>174.49792346000004</v>
      </c>
      <c r="DG242" s="6">
        <v>185.35391206999998</v>
      </c>
      <c r="DH242" s="6">
        <v>196.87377938000003</v>
      </c>
      <c r="DI242" s="6">
        <v>205.39461421999999</v>
      </c>
      <c r="DJ242" s="6">
        <v>211.00660478</v>
      </c>
      <c r="DK242" s="6">
        <v>215.28075184000005</v>
      </c>
      <c r="DL242" s="6">
        <v>226.26136570000006</v>
      </c>
      <c r="DM242" s="6">
        <v>228.90809896999997</v>
      </c>
      <c r="DN242" s="6">
        <v>227.38418584000001</v>
      </c>
      <c r="DO242" s="6">
        <v>231.80355102000001</v>
      </c>
      <c r="DP242" s="6">
        <v>238.11939969999995</v>
      </c>
      <c r="DQ242" s="6">
        <v>244.60992009999998</v>
      </c>
      <c r="DR242" s="6">
        <v>250.24263470000002</v>
      </c>
      <c r="DS242" s="6">
        <v>253.12698894040005</v>
      </c>
      <c r="DT242" s="6">
        <v>256.85030023180002</v>
      </c>
      <c r="DU242" s="6">
        <v>266.41400774900006</v>
      </c>
      <c r="DV242" s="6">
        <v>273.62370135279991</v>
      </c>
      <c r="DW242" s="6">
        <v>272.96222943399999</v>
      </c>
    </row>
    <row r="243" spans="1:127" s="6" customFormat="1" x14ac:dyDescent="0.25">
      <c r="D243" s="6" t="s">
        <v>83</v>
      </c>
      <c r="E243" s="6" t="s">
        <v>84</v>
      </c>
      <c r="F243" s="6" t="s">
        <v>85</v>
      </c>
      <c r="G243" s="6" t="s">
        <v>86</v>
      </c>
      <c r="I243" s="6">
        <v>17373.128771518477</v>
      </c>
      <c r="J243" s="6">
        <v>17697.077170459277</v>
      </c>
      <c r="K243" s="6">
        <v>18161.563862152278</v>
      </c>
      <c r="L243" s="6">
        <v>18670.210670498069</v>
      </c>
      <c r="M243" s="6">
        <v>19103.765766639688</v>
      </c>
      <c r="N243" s="6">
        <v>19242.197967379598</v>
      </c>
      <c r="O243" s="6">
        <v>19816.343403008283</v>
      </c>
      <c r="P243" s="6">
        <v>20250.96088357404</v>
      </c>
      <c r="Q243" s="6">
        <v>20712.487617039507</v>
      </c>
      <c r="R243" s="6">
        <v>21187.57374509583</v>
      </c>
      <c r="S243" s="6">
        <v>21661.752258150271</v>
      </c>
      <c r="T243" s="6">
        <v>22050.727351934507</v>
      </c>
      <c r="U243" s="6">
        <v>22471.76986443299</v>
      </c>
      <c r="V243" s="6">
        <v>23039.457473078248</v>
      </c>
      <c r="W243" s="6">
        <v>23676.885016610719</v>
      </c>
      <c r="X243" s="6">
        <v>24276.192542727913</v>
      </c>
      <c r="Y243" s="6">
        <v>24795.245799592358</v>
      </c>
      <c r="Z243" s="6">
        <v>25434.38191986713</v>
      </c>
      <c r="AA243" s="6">
        <v>26035.350531052118</v>
      </c>
      <c r="AB243" s="6">
        <v>26642.84838678555</v>
      </c>
      <c r="AC243" s="6">
        <v>27024.401572285486</v>
      </c>
      <c r="AD243" s="6">
        <v>27289.378676935095</v>
      </c>
      <c r="AE243" s="6">
        <v>27562.843697773573</v>
      </c>
      <c r="AF243" s="6">
        <v>27880.797950138185</v>
      </c>
      <c r="AG243" s="6">
        <v>28396.660000059692</v>
      </c>
      <c r="AH243" s="6">
        <v>29007.022809118618</v>
      </c>
      <c r="AI243" s="6">
        <v>29296.748228622957</v>
      </c>
      <c r="AJ243" s="6">
        <v>29927.121605135886</v>
      </c>
      <c r="AK243" s="6">
        <v>30428.921157977366</v>
      </c>
      <c r="AL243" s="6">
        <v>30970.385063935522</v>
      </c>
      <c r="AM243" s="6">
        <v>31766.849203765669</v>
      </c>
      <c r="AN243" s="6">
        <v>32221.830727134264</v>
      </c>
      <c r="AO243" s="6">
        <v>32904.067842277509</v>
      </c>
      <c r="AP243" s="6">
        <v>33580.433132348095</v>
      </c>
      <c r="AQ243" s="6">
        <v>34412.143440591164</v>
      </c>
      <c r="AR243" s="6">
        <v>35033.626896034897</v>
      </c>
      <c r="AS243" s="6">
        <v>35816.461596587091</v>
      </c>
      <c r="AT243" s="6">
        <v>36848.258477767165</v>
      </c>
      <c r="AU243" s="6">
        <v>37543.736579210017</v>
      </c>
      <c r="AV243" s="6">
        <v>37700.586219933415</v>
      </c>
      <c r="AW243" s="6">
        <v>38403.395204443448</v>
      </c>
      <c r="AX243" s="6">
        <v>39213.008899212204</v>
      </c>
      <c r="AY243" s="6">
        <v>39786.751670148769</v>
      </c>
      <c r="AZ243" s="6">
        <v>40553.01142018973</v>
      </c>
      <c r="BA243" s="6">
        <v>41393.61484494865</v>
      </c>
      <c r="BB243" s="6">
        <v>42163.58267169309</v>
      </c>
      <c r="BC243" s="6">
        <v>42852.521829733872</v>
      </c>
      <c r="BD243" s="6">
        <v>43618.373269165859</v>
      </c>
      <c r="BE243" s="6">
        <v>44433.511388165207</v>
      </c>
      <c r="BV243" s="6" t="s">
        <v>79</v>
      </c>
      <c r="BW243" s="6" t="s">
        <v>80</v>
      </c>
      <c r="BX243" s="6" t="s">
        <v>81</v>
      </c>
      <c r="BY243" s="6" t="s">
        <v>82</v>
      </c>
      <c r="CA243" s="6">
        <v>104.797245</v>
      </c>
      <c r="CB243" s="6">
        <v>104.3002171</v>
      </c>
      <c r="CC243" s="6">
        <v>103.74784339999999</v>
      </c>
      <c r="CD243" s="6">
        <v>103.09010619999999</v>
      </c>
      <c r="CE243" s="6">
        <v>102.26635651000001</v>
      </c>
      <c r="CF243" s="6">
        <v>101.2378001</v>
      </c>
      <c r="CG243" s="6">
        <v>99.217352849999997</v>
      </c>
      <c r="CH243" s="6">
        <v>97.028100999999992</v>
      </c>
      <c r="CI243" s="6">
        <v>94.695943299999996</v>
      </c>
      <c r="CJ243" s="6">
        <v>92.258734699999991</v>
      </c>
      <c r="CK243" s="6">
        <v>89.739666510000006</v>
      </c>
      <c r="CL243" s="6">
        <v>87.171495020000009</v>
      </c>
      <c r="CM243" s="6">
        <v>84.522250110000002</v>
      </c>
      <c r="CN243" s="6">
        <v>81.789760029999997</v>
      </c>
      <c r="CO243" s="6">
        <v>78.970542600000002</v>
      </c>
      <c r="CP243" s="6">
        <v>76.064069793000002</v>
      </c>
      <c r="CQ243" s="6">
        <v>73.078404642999999</v>
      </c>
      <c r="CR243" s="6">
        <v>70.015498104000002</v>
      </c>
      <c r="CS243" s="6">
        <v>66.884436526000002</v>
      </c>
      <c r="CT243" s="6">
        <v>63.69263273</v>
      </c>
      <c r="CU243" s="6">
        <v>60.446109890000002</v>
      </c>
      <c r="CV243" s="6">
        <v>56.044640600000008</v>
      </c>
      <c r="CW243" s="6">
        <v>54.272166060000004</v>
      </c>
      <c r="CX243" s="6">
        <v>51.123647800000001</v>
      </c>
      <c r="CY243" s="6">
        <v>51.160549840000002</v>
      </c>
      <c r="CZ243" s="6">
        <v>48.652673661199998</v>
      </c>
      <c r="DA243" s="6">
        <v>46.113348959</v>
      </c>
      <c r="DB243" s="6">
        <v>40.465619975900005</v>
      </c>
      <c r="DC243" s="6">
        <v>34.8166838</v>
      </c>
      <c r="DD243" s="6">
        <v>29.630812473100001</v>
      </c>
      <c r="DE243" s="6">
        <v>24.389672870300004</v>
      </c>
      <c r="DF243" s="6">
        <v>19.547556375399999</v>
      </c>
      <c r="DG243" s="6">
        <v>14.666084504699999</v>
      </c>
      <c r="DH243" s="6">
        <v>10.868177708799998</v>
      </c>
      <c r="DI243" s="6">
        <v>7.6382738589999999</v>
      </c>
      <c r="DJ243" s="6">
        <v>4.6737539999999997</v>
      </c>
      <c r="DK243" s="6">
        <v>4.7269139999999998</v>
      </c>
      <c r="DL243" s="6">
        <v>4.6909710000000002</v>
      </c>
      <c r="DM243" s="6">
        <v>4.3821479999999999</v>
      </c>
      <c r="DN243" s="6">
        <v>4.3668120000000004</v>
      </c>
      <c r="DO243" s="6">
        <v>4.1983410000000001</v>
      </c>
      <c r="DP243" s="6">
        <v>4.3619219999999999</v>
      </c>
      <c r="DQ243" s="6">
        <v>4.2844530000000001</v>
      </c>
      <c r="DR243" s="6">
        <v>4.44177</v>
      </c>
      <c r="DS243" s="6">
        <v>4.222677</v>
      </c>
      <c r="DT243" s="6">
        <v>4.4477760000000002</v>
      </c>
      <c r="DU243" s="6">
        <v>3.4511190000000003</v>
      </c>
      <c r="DV243" s="6">
        <v>3.3561709999999993</v>
      </c>
      <c r="DW243" s="6">
        <v>3.3878459999999997</v>
      </c>
    </row>
    <row r="244" spans="1:127" s="6" customFormat="1" x14ac:dyDescent="0.25">
      <c r="D244" s="6" t="s">
        <v>87</v>
      </c>
      <c r="E244" s="6" t="s">
        <v>88</v>
      </c>
      <c r="F244" s="6" t="s">
        <v>89</v>
      </c>
      <c r="G244" s="6" t="s">
        <v>87</v>
      </c>
      <c r="I244" s="6">
        <v>145.02000000000001</v>
      </c>
      <c r="J244" s="6">
        <v>145.38</v>
      </c>
      <c r="K244" s="6">
        <v>145.73999999999998</v>
      </c>
      <c r="L244" s="6">
        <v>146.1</v>
      </c>
      <c r="M244" s="6">
        <v>146.46</v>
      </c>
      <c r="N244" s="6">
        <v>146.82</v>
      </c>
      <c r="O244" s="6">
        <v>147.17999999999998</v>
      </c>
      <c r="P244" s="6">
        <v>147.54</v>
      </c>
      <c r="Q244" s="6">
        <v>147.9</v>
      </c>
      <c r="R244" s="6">
        <v>148.26</v>
      </c>
      <c r="S244" s="6">
        <v>148.62</v>
      </c>
      <c r="T244" s="6">
        <v>148.97999999999999</v>
      </c>
      <c r="U244" s="6">
        <v>149.34</v>
      </c>
      <c r="V244" s="6">
        <v>150.6</v>
      </c>
      <c r="W244" s="6">
        <v>150.6</v>
      </c>
      <c r="X244" s="6">
        <v>150.6</v>
      </c>
      <c r="Y244" s="6">
        <v>150.6</v>
      </c>
      <c r="Z244" s="6">
        <v>150.6</v>
      </c>
      <c r="AA244" s="6">
        <v>150.6</v>
      </c>
      <c r="AB244" s="6">
        <v>150.6</v>
      </c>
      <c r="AC244" s="6">
        <v>150.6</v>
      </c>
      <c r="AD244" s="6">
        <v>169.47479999999999</v>
      </c>
      <c r="AE244" s="6">
        <v>150.6</v>
      </c>
      <c r="AF244" s="6">
        <v>150.6</v>
      </c>
      <c r="AG244" s="6">
        <v>150.6</v>
      </c>
      <c r="AH244" s="6">
        <v>150.6</v>
      </c>
      <c r="AI244" s="6">
        <v>150.6</v>
      </c>
      <c r="AJ244" s="6">
        <v>150.6</v>
      </c>
      <c r="AK244" s="6">
        <v>150.6</v>
      </c>
      <c r="AL244" s="6">
        <v>150.6</v>
      </c>
      <c r="AM244" s="6">
        <v>150.6</v>
      </c>
      <c r="AN244" s="6">
        <v>150.6</v>
      </c>
      <c r="AO244" s="6">
        <v>150.6</v>
      </c>
      <c r="AP244" s="6">
        <v>150.6</v>
      </c>
      <c r="AQ244" s="6">
        <v>150.6</v>
      </c>
      <c r="AR244" s="6">
        <v>150.6</v>
      </c>
      <c r="AS244" s="6">
        <v>150.6</v>
      </c>
      <c r="AT244" s="6">
        <v>150.6</v>
      </c>
      <c r="AU244" s="6">
        <v>150.6</v>
      </c>
      <c r="AV244" s="6">
        <v>150.6</v>
      </c>
      <c r="AW244" s="6">
        <v>150.6</v>
      </c>
      <c r="AX244" s="6">
        <v>150.6</v>
      </c>
      <c r="AY244" s="6">
        <v>150.6</v>
      </c>
      <c r="AZ244" s="6">
        <v>150.6</v>
      </c>
      <c r="BA244" s="6">
        <v>150.6</v>
      </c>
      <c r="BB244" s="6">
        <v>150.6</v>
      </c>
      <c r="BC244" s="6">
        <v>150.6</v>
      </c>
      <c r="BD244" s="6">
        <v>150.6</v>
      </c>
      <c r="BE244" s="6">
        <v>150.6</v>
      </c>
      <c r="BV244" s="6" t="s">
        <v>79</v>
      </c>
      <c r="BX244" s="6" t="s">
        <v>81</v>
      </c>
      <c r="BY244" s="6" t="s">
        <v>82</v>
      </c>
      <c r="CA244" s="6">
        <v>1225.2024282751202</v>
      </c>
      <c r="CB244" s="6">
        <v>1212.6328048825596</v>
      </c>
      <c r="CC244" s="6">
        <v>1204.9010651829997</v>
      </c>
      <c r="CD244" s="6">
        <v>1193.3053698760402</v>
      </c>
      <c r="CE244" s="6">
        <v>1181.9180957898404</v>
      </c>
      <c r="CF244" s="6">
        <v>1170.6409320689602</v>
      </c>
      <c r="CG244" s="6">
        <v>1178.0876477114005</v>
      </c>
      <c r="CH244" s="6">
        <v>1185.4835326511604</v>
      </c>
      <c r="CI244" s="6">
        <v>1192.9571390996007</v>
      </c>
      <c r="CJ244" s="6">
        <v>1200.5610323707592</v>
      </c>
      <c r="CK244" s="6">
        <v>1208.2349515386809</v>
      </c>
      <c r="CL244" s="6">
        <v>1195.9552358603996</v>
      </c>
      <c r="CM244" s="6">
        <v>1208.9777279066</v>
      </c>
      <c r="CN244" s="6">
        <v>1180.8007571899216</v>
      </c>
      <c r="CO244" s="6">
        <v>1169.0384898338805</v>
      </c>
      <c r="CP244" s="6">
        <v>1108.2581127598007</v>
      </c>
      <c r="CQ244" s="6">
        <v>1112.2938495120397</v>
      </c>
      <c r="CR244" s="6">
        <v>1099.8120863066397</v>
      </c>
      <c r="CS244" s="6">
        <v>1105.3089828983198</v>
      </c>
      <c r="CT244" s="6">
        <v>1097.6684180695991</v>
      </c>
      <c r="CU244" s="6">
        <v>1147.481509605801</v>
      </c>
      <c r="CV244" s="6">
        <v>1241.1659381406796</v>
      </c>
      <c r="CW244" s="6">
        <v>1239.5749853482796</v>
      </c>
      <c r="CX244" s="6">
        <v>1247.76350686508</v>
      </c>
      <c r="CY244" s="6">
        <v>1181.7293989926995</v>
      </c>
      <c r="CZ244" s="6">
        <v>1085.7399791988003</v>
      </c>
      <c r="DA244" s="6">
        <v>1083.1842915586001</v>
      </c>
      <c r="DB244" s="6">
        <v>1097.3409943406994</v>
      </c>
      <c r="DC244" s="6">
        <v>1091.8294301615997</v>
      </c>
      <c r="DD244" s="6">
        <v>1097.3671987708999</v>
      </c>
      <c r="DE244" s="6">
        <v>1110.1433735169999</v>
      </c>
      <c r="DF244" s="6">
        <v>1127.9043433668996</v>
      </c>
      <c r="DG244" s="6">
        <v>1110.8472067234991</v>
      </c>
      <c r="DH244" s="6">
        <v>1074.0172049577991</v>
      </c>
      <c r="DI244" s="6">
        <v>1081.9447229782602</v>
      </c>
      <c r="DJ244" s="6">
        <v>1130.5221328692</v>
      </c>
      <c r="DK244" s="6">
        <v>1257.0887154311997</v>
      </c>
      <c r="DL244" s="6">
        <v>1240.7906402524</v>
      </c>
      <c r="DM244" s="6">
        <v>1243.423866151599</v>
      </c>
      <c r="DN244" s="6">
        <v>1267.9237529552001</v>
      </c>
      <c r="DO244" s="6">
        <v>1316.8314123844</v>
      </c>
      <c r="DP244" s="6">
        <v>1351.3990331616005</v>
      </c>
      <c r="DQ244" s="6">
        <v>1381.090468497204</v>
      </c>
      <c r="DR244" s="6">
        <v>1420.4585148872636</v>
      </c>
      <c r="DS244" s="6">
        <v>1417.7533577199324</v>
      </c>
      <c r="DT244" s="6">
        <v>1450.9704239416994</v>
      </c>
      <c r="DU244" s="6">
        <v>1469.9863873034803</v>
      </c>
      <c r="DV244" s="6">
        <v>1488.8350560561603</v>
      </c>
      <c r="DW244" s="6">
        <v>1507.83560107164</v>
      </c>
    </row>
    <row r="245" spans="1:127" s="6" customFormat="1" x14ac:dyDescent="0.25">
      <c r="BV245" s="6" t="s">
        <v>83</v>
      </c>
      <c r="BW245" s="6" t="s">
        <v>84</v>
      </c>
      <c r="BX245" s="6" t="s">
        <v>85</v>
      </c>
      <c r="BY245" s="6" t="s">
        <v>86</v>
      </c>
      <c r="CA245" s="6">
        <v>17373.128771518477</v>
      </c>
      <c r="CB245" s="6">
        <v>17697.077170459277</v>
      </c>
      <c r="CC245" s="6">
        <v>18161.563862152278</v>
      </c>
      <c r="CD245" s="6">
        <v>18670.210670498069</v>
      </c>
      <c r="CE245" s="6">
        <v>19103.765766639688</v>
      </c>
      <c r="CF245" s="6">
        <v>19242.197967379598</v>
      </c>
      <c r="CG245" s="6">
        <v>19816.343403008283</v>
      </c>
      <c r="CH245" s="6">
        <v>20250.96088357404</v>
      </c>
      <c r="CI245" s="6">
        <v>20712.487617039507</v>
      </c>
      <c r="CJ245" s="6">
        <v>21187.57374509583</v>
      </c>
      <c r="CK245" s="6">
        <v>21661.752258150271</v>
      </c>
      <c r="CL245" s="6">
        <v>22050.727351934507</v>
      </c>
      <c r="CM245" s="6">
        <v>22471.76986443299</v>
      </c>
      <c r="CN245" s="6">
        <v>23039.457473078248</v>
      </c>
      <c r="CO245" s="6">
        <v>23676.885016610719</v>
      </c>
      <c r="CP245" s="6">
        <v>24276.192542727913</v>
      </c>
      <c r="CQ245" s="6">
        <v>24795.245799592358</v>
      </c>
      <c r="CR245" s="6">
        <v>25434.38191986713</v>
      </c>
      <c r="CS245" s="6">
        <v>26035.350531052118</v>
      </c>
      <c r="CT245" s="6">
        <v>26642.84838678555</v>
      </c>
      <c r="CU245" s="6">
        <v>27024.401572285486</v>
      </c>
      <c r="CV245" s="6">
        <v>27289.378676935095</v>
      </c>
      <c r="CW245" s="6">
        <v>27562.843697773573</v>
      </c>
      <c r="CX245" s="6">
        <v>27880.797950138185</v>
      </c>
      <c r="CY245" s="6">
        <v>28396.660000059692</v>
      </c>
      <c r="CZ245" s="6">
        <v>29007.022809118618</v>
      </c>
      <c r="DA245" s="6">
        <v>29296.748228622957</v>
      </c>
      <c r="DB245" s="6">
        <v>29927.121605135886</v>
      </c>
      <c r="DC245" s="6">
        <v>30428.921157977366</v>
      </c>
      <c r="DD245" s="6">
        <v>30970.385063935522</v>
      </c>
      <c r="DE245" s="6">
        <v>31766.849203765669</v>
      </c>
      <c r="DF245" s="6">
        <v>32221.830727134264</v>
      </c>
      <c r="DG245" s="6">
        <v>32904.067842277509</v>
      </c>
      <c r="DH245" s="6">
        <v>33580.433132348095</v>
      </c>
      <c r="DI245" s="6">
        <v>34412.143440591164</v>
      </c>
      <c r="DJ245" s="6">
        <v>35033.626896034897</v>
      </c>
      <c r="DK245" s="6">
        <v>35816.461596587091</v>
      </c>
      <c r="DL245" s="6">
        <v>36848.258477767165</v>
      </c>
      <c r="DM245" s="6">
        <v>37543.736579210017</v>
      </c>
      <c r="DN245" s="6">
        <v>37700.586219933415</v>
      </c>
      <c r="DO245" s="6">
        <v>38403.395204443448</v>
      </c>
      <c r="DP245" s="6">
        <v>39213.008899212204</v>
      </c>
      <c r="DQ245" s="6">
        <v>39786.751670148769</v>
      </c>
      <c r="DR245" s="6">
        <v>40553.01142018973</v>
      </c>
      <c r="DS245" s="6">
        <v>41393.61484494865</v>
      </c>
      <c r="DT245" s="6">
        <v>42163.58267169309</v>
      </c>
      <c r="DU245" s="6">
        <v>42852.521829733872</v>
      </c>
      <c r="DV245" s="6">
        <v>43618.373269165859</v>
      </c>
      <c r="DW245" s="6">
        <v>44433.511388165207</v>
      </c>
    </row>
    <row r="246" spans="1:127" s="6" customFormat="1" x14ac:dyDescent="0.25">
      <c r="BV246" s="6" t="s">
        <v>87</v>
      </c>
      <c r="BW246" s="6" t="s">
        <v>88</v>
      </c>
      <c r="BX246" s="6" t="s">
        <v>89</v>
      </c>
      <c r="BY246" s="6" t="s">
        <v>87</v>
      </c>
      <c r="CA246" s="6">
        <v>145.02000000000001</v>
      </c>
      <c r="CB246" s="6">
        <v>145.38</v>
      </c>
      <c r="CC246" s="6">
        <v>145.73999999999998</v>
      </c>
      <c r="CD246" s="6">
        <v>146.1</v>
      </c>
      <c r="CE246" s="6">
        <v>146.46</v>
      </c>
      <c r="CF246" s="6">
        <v>146.82</v>
      </c>
      <c r="CG246" s="6">
        <v>147.17999999999998</v>
      </c>
      <c r="CH246" s="6">
        <v>147.54</v>
      </c>
      <c r="CI246" s="6">
        <v>147.9</v>
      </c>
      <c r="CJ246" s="6">
        <v>148.26</v>
      </c>
      <c r="CK246" s="6">
        <v>148.62</v>
      </c>
      <c r="CL246" s="6">
        <v>148.97999999999999</v>
      </c>
      <c r="CM246" s="6">
        <v>149.34</v>
      </c>
      <c r="CN246" s="6">
        <v>150.6</v>
      </c>
      <c r="CO246" s="6">
        <v>150.6</v>
      </c>
      <c r="CP246" s="6">
        <v>150.6</v>
      </c>
      <c r="CQ246" s="6">
        <v>150.6</v>
      </c>
      <c r="CR246" s="6">
        <v>150.6</v>
      </c>
      <c r="CS246" s="6">
        <v>150.6</v>
      </c>
      <c r="CT246" s="6">
        <v>150.6</v>
      </c>
      <c r="CU246" s="6">
        <v>150.6</v>
      </c>
      <c r="CV246" s="6">
        <v>169.47479999999999</v>
      </c>
      <c r="CW246" s="6">
        <v>150.6</v>
      </c>
      <c r="CX246" s="6">
        <v>150.6</v>
      </c>
      <c r="CY246" s="6">
        <v>150.6</v>
      </c>
      <c r="CZ246" s="6">
        <v>150.6</v>
      </c>
      <c r="DA246" s="6">
        <v>150.6</v>
      </c>
      <c r="DB246" s="6">
        <v>150.6</v>
      </c>
      <c r="DC246" s="6">
        <v>150.6</v>
      </c>
      <c r="DD246" s="6">
        <v>150.6</v>
      </c>
      <c r="DE246" s="6">
        <v>150.6</v>
      </c>
      <c r="DF246" s="6">
        <v>150.6</v>
      </c>
      <c r="DG246" s="6">
        <v>150.6</v>
      </c>
      <c r="DH246" s="6">
        <v>150.6</v>
      </c>
      <c r="DI246" s="6">
        <v>150.6</v>
      </c>
      <c r="DJ246" s="6">
        <v>150.6</v>
      </c>
      <c r="DK246" s="6">
        <v>150.6</v>
      </c>
      <c r="DL246" s="6">
        <v>150.6</v>
      </c>
      <c r="DM246" s="6">
        <v>150.6</v>
      </c>
      <c r="DN246" s="6">
        <v>150.6</v>
      </c>
      <c r="DO246" s="6">
        <v>150.6</v>
      </c>
      <c r="DP246" s="6">
        <v>150.6</v>
      </c>
      <c r="DQ246" s="6">
        <v>150.6</v>
      </c>
      <c r="DR246" s="6">
        <v>150.6</v>
      </c>
      <c r="DS246" s="6">
        <v>150.6</v>
      </c>
      <c r="DT246" s="6">
        <v>150.6</v>
      </c>
      <c r="DU246" s="6">
        <v>150.6</v>
      </c>
      <c r="DV246" s="6">
        <v>150.6</v>
      </c>
      <c r="DW246" s="6">
        <v>150.6</v>
      </c>
    </row>
    <row r="247" spans="1:127" s="6" customFormat="1" x14ac:dyDescent="0.25">
      <c r="M247" s="6" t="s">
        <v>90</v>
      </c>
    </row>
    <row r="248" spans="1:127" s="6" customFormat="1" x14ac:dyDescent="0.25"/>
    <row r="249" spans="1:127" s="6" customFormat="1" x14ac:dyDescent="0.25">
      <c r="CE249" s="6" t="s">
        <v>90</v>
      </c>
    </row>
    <row r="250" spans="1:127" s="6" customFormat="1" x14ac:dyDescent="0.25"/>
    <row r="251" spans="1:127" s="6" customFormat="1" x14ac:dyDescent="0.25">
      <c r="A251" s="6" t="s">
        <v>91</v>
      </c>
      <c r="B251" s="6" t="s">
        <v>92</v>
      </c>
      <c r="C251" s="6" t="s">
        <v>93</v>
      </c>
      <c r="D251" s="6" t="s">
        <v>94</v>
      </c>
      <c r="E251" s="6" t="s">
        <v>95</v>
      </c>
      <c r="F251" s="6" t="s">
        <v>96</v>
      </c>
    </row>
    <row r="252" spans="1:127" s="6" customFormat="1" x14ac:dyDescent="0.25">
      <c r="A252" s="6">
        <v>-63</v>
      </c>
      <c r="B252" s="6">
        <v>-362.65099822854461</v>
      </c>
      <c r="C252" s="6">
        <v>-320</v>
      </c>
      <c r="D252" s="6">
        <v>-556.45113330271715</v>
      </c>
      <c r="E252" s="6">
        <v>0.29663157049317546</v>
      </c>
      <c r="F252" s="6">
        <v>-40.768021848436547</v>
      </c>
      <c r="G252" s="6" t="s">
        <v>69</v>
      </c>
      <c r="I252" s="6">
        <v>47512.733568974021</v>
      </c>
      <c r="J252" s="6">
        <v>48172.124521373</v>
      </c>
      <c r="K252" s="6">
        <v>47188.909341247003</v>
      </c>
      <c r="L252" s="6">
        <v>47682.927099480003</v>
      </c>
      <c r="M252" s="6">
        <v>47562.350427620004</v>
      </c>
      <c r="N252" s="6">
        <v>48048.553785990014</v>
      </c>
      <c r="O252" s="6">
        <v>47588.479091150017</v>
      </c>
      <c r="P252" s="6">
        <v>47126.819831480003</v>
      </c>
      <c r="Q252" s="6">
        <v>46171.994287200003</v>
      </c>
      <c r="R252" s="6">
        <v>44893.341263148024</v>
      </c>
      <c r="S252" s="6">
        <v>44895.131020000008</v>
      </c>
      <c r="T252" s="6">
        <v>44232.438338551998</v>
      </c>
      <c r="U252" s="6">
        <v>42937.380649284001</v>
      </c>
      <c r="V252" s="6">
        <v>42361.225727945006</v>
      </c>
      <c r="W252" s="6">
        <v>42235.162424907001</v>
      </c>
      <c r="X252" s="6">
        <v>41234.313493503003</v>
      </c>
      <c r="Y252" s="6">
        <v>40738.381887188989</v>
      </c>
      <c r="Z252" s="6">
        <v>39522.485128067994</v>
      </c>
      <c r="AA252" s="6">
        <v>39724.438058975196</v>
      </c>
      <c r="AB252" s="6">
        <v>39905.793598016702</v>
      </c>
      <c r="AC252" s="6">
        <v>39086.899199737498</v>
      </c>
      <c r="AD252" s="6">
        <v>38211.980595077701</v>
      </c>
      <c r="AE252" s="6">
        <v>37666.347827403602</v>
      </c>
      <c r="AF252" s="6">
        <v>36456.243186095991</v>
      </c>
      <c r="AG252" s="6">
        <v>35983.384667744991</v>
      </c>
      <c r="AH252" s="6">
        <v>35999.630282962993</v>
      </c>
      <c r="AI252" s="6">
        <v>35768.631187415005</v>
      </c>
      <c r="AJ252" s="6">
        <v>35428.503464149995</v>
      </c>
      <c r="AK252" s="6">
        <v>34551.2433908569</v>
      </c>
      <c r="AL252" s="6">
        <v>34969.504621045111</v>
      </c>
      <c r="AM252" s="6">
        <v>33493.288699453296</v>
      </c>
      <c r="AN252" s="6">
        <v>33050.6901185022</v>
      </c>
      <c r="AO252" s="6">
        <v>32712.946648741003</v>
      </c>
      <c r="AP252" s="6">
        <v>32501.780017674002</v>
      </c>
      <c r="AQ252" s="6">
        <v>33659.416065358302</v>
      </c>
      <c r="AR252" s="6">
        <v>34675.475423370895</v>
      </c>
      <c r="AS252" s="6">
        <v>35051.923351240897</v>
      </c>
      <c r="AT252" s="6">
        <v>35292.213971978003</v>
      </c>
      <c r="AU252" s="6">
        <v>36455.826534351982</v>
      </c>
      <c r="AV252" s="6">
        <v>36528.822074919008</v>
      </c>
      <c r="AW252" s="6">
        <v>37087.262187797001</v>
      </c>
      <c r="AX252" s="6">
        <v>37243.926676308998</v>
      </c>
      <c r="AY252" s="6">
        <v>37269.579617325995</v>
      </c>
      <c r="AZ252" s="6">
        <v>37700.878940155999</v>
      </c>
      <c r="BA252" s="6">
        <v>37428.278607649409</v>
      </c>
      <c r="BB252" s="6">
        <v>37248.641005475598</v>
      </c>
      <c r="BC252" s="6">
        <v>37293.787726612696</v>
      </c>
      <c r="BD252" s="6">
        <v>37922.328900352899</v>
      </c>
      <c r="BE252" s="6">
        <v>37903.860974869996</v>
      </c>
    </row>
    <row r="253" spans="1:127" s="6" customFormat="1" x14ac:dyDescent="0.25">
      <c r="A253" s="6">
        <v>-60.5</v>
      </c>
      <c r="B253" s="6">
        <v>-370.34828080847961</v>
      </c>
      <c r="C253" s="6">
        <v>-330</v>
      </c>
      <c r="D253" s="6">
        <v>-569.40076500776331</v>
      </c>
      <c r="E253" s="6">
        <v>0.29663157049317546</v>
      </c>
      <c r="F253" s="6">
        <v>-40.768021848436547</v>
      </c>
      <c r="G253" s="6" t="s">
        <v>98</v>
      </c>
      <c r="I253" s="6">
        <v>88084.140249130505</v>
      </c>
      <c r="J253" s="6">
        <v>89570.322083470266</v>
      </c>
      <c r="K253" s="6">
        <v>91404.916905363323</v>
      </c>
      <c r="L253" s="6">
        <v>93007.622116810089</v>
      </c>
      <c r="M253" s="6">
        <v>95312.704093666689</v>
      </c>
      <c r="N253" s="6">
        <v>96831.426255936618</v>
      </c>
      <c r="O253" s="6">
        <v>98372.384212786274</v>
      </c>
      <c r="P253" s="6">
        <v>99355.908345569042</v>
      </c>
      <c r="Q253" s="6">
        <v>100204.80516072453</v>
      </c>
      <c r="R253" s="6">
        <v>101380.19538926583</v>
      </c>
      <c r="S253" s="6">
        <v>103033.0031271703</v>
      </c>
      <c r="T253" s="6">
        <v>104318.86633478453</v>
      </c>
      <c r="U253" s="6">
        <v>105881.40092413806</v>
      </c>
      <c r="V253" s="6">
        <v>107305.64995030325</v>
      </c>
      <c r="W253" s="6">
        <v>108704.89022673573</v>
      </c>
      <c r="X253" s="6">
        <v>109909.34340594287</v>
      </c>
      <c r="Y253" s="6">
        <v>111605.43035885239</v>
      </c>
      <c r="Z253" s="6">
        <v>112837.49408235204</v>
      </c>
      <c r="AA253" s="6">
        <v>114384.95865054717</v>
      </c>
      <c r="AB253" s="6">
        <v>116731.56666662057</v>
      </c>
      <c r="AC253" s="6">
        <v>118110.9009690355</v>
      </c>
      <c r="AD253" s="6">
        <v>118475.1828892601</v>
      </c>
      <c r="AE253" s="6">
        <v>118826.33383762364</v>
      </c>
      <c r="AF253" s="6">
        <v>118868.5559204882</v>
      </c>
      <c r="AG253" s="6">
        <v>120151.00214525466</v>
      </c>
      <c r="AH253" s="6">
        <v>121160.63883771365</v>
      </c>
      <c r="AI253" s="6">
        <v>121578.89709361794</v>
      </c>
      <c r="AJ253" s="6">
        <v>120591.38686230595</v>
      </c>
      <c r="AK253" s="6">
        <v>121332.1035605824</v>
      </c>
      <c r="AL253" s="6">
        <v>122184.72328025552</v>
      </c>
      <c r="AM253" s="6">
        <v>123476.38602016571</v>
      </c>
      <c r="AN253" s="6">
        <v>124307.14600323423</v>
      </c>
      <c r="AO253" s="6">
        <v>126145.18678217754</v>
      </c>
      <c r="AP253" s="6">
        <v>128207.10653894811</v>
      </c>
      <c r="AQ253" s="6">
        <v>130514.19962969117</v>
      </c>
      <c r="AR253" s="6">
        <v>131984.055752435</v>
      </c>
      <c r="AS253" s="6">
        <v>134014.66610116712</v>
      </c>
      <c r="AT253" s="6">
        <v>136415.64151316718</v>
      </c>
      <c r="AU253" s="6">
        <v>138322.40491359</v>
      </c>
      <c r="AV253" s="6">
        <v>138987.28876877337</v>
      </c>
      <c r="AW253" s="6">
        <v>140107.82703404335</v>
      </c>
      <c r="AX253" s="6">
        <v>141618.22917315218</v>
      </c>
      <c r="AY253" s="6">
        <v>143281.66682402874</v>
      </c>
      <c r="AZ253" s="6">
        <v>144679.02357600976</v>
      </c>
      <c r="BA253" s="6">
        <v>146212.60705214864</v>
      </c>
      <c r="BB253" s="6">
        <v>148085.66607069311</v>
      </c>
      <c r="BC253" s="6">
        <v>150018.33861123389</v>
      </c>
      <c r="BD253" s="6">
        <v>151177.10737646586</v>
      </c>
      <c r="BE253" s="6">
        <v>152818.49218666519</v>
      </c>
      <c r="BS253" s="6" t="s">
        <v>91</v>
      </c>
      <c r="BT253" s="6" t="s">
        <v>92</v>
      </c>
      <c r="BU253" s="6" t="s">
        <v>93</v>
      </c>
      <c r="BV253" s="6" t="s">
        <v>94</v>
      </c>
      <c r="BW253" s="6" t="s">
        <v>95</v>
      </c>
      <c r="BX253" s="6" t="s">
        <v>96</v>
      </c>
    </row>
    <row r="254" spans="1:127" s="6" customFormat="1" x14ac:dyDescent="0.25">
      <c r="A254" s="6">
        <v>-39.6</v>
      </c>
      <c r="B254" s="6">
        <v>-210.10941599999998</v>
      </c>
      <c r="C254" s="6">
        <v>-180</v>
      </c>
      <c r="D254" s="6">
        <v>-322.48975999999982</v>
      </c>
      <c r="E254" s="6">
        <v>3</v>
      </c>
      <c r="F254" s="6">
        <v>7.6</v>
      </c>
      <c r="G254" s="6" t="s">
        <v>99</v>
      </c>
      <c r="I254" s="6">
        <v>37100.572059628845</v>
      </c>
      <c r="J254" s="6">
        <v>37474.122413026213</v>
      </c>
      <c r="K254" s="6">
        <v>39491.684999153476</v>
      </c>
      <c r="L254" s="6">
        <v>42970.308466736737</v>
      </c>
      <c r="M254" s="6">
        <v>42460.235529874059</v>
      </c>
      <c r="N254" s="6">
        <v>41475.833139524111</v>
      </c>
      <c r="O254" s="6">
        <v>42965.116793599234</v>
      </c>
      <c r="P254" s="6">
        <v>43913.236118515575</v>
      </c>
      <c r="Q254" s="6">
        <v>44137.640196416847</v>
      </c>
      <c r="R254" s="6">
        <v>46548.337551842902</v>
      </c>
      <c r="S254" s="6">
        <v>43617.64126981244</v>
      </c>
      <c r="T254" s="6">
        <v>39204.755479456981</v>
      </c>
      <c r="U254" s="6">
        <v>38923.70694715967</v>
      </c>
      <c r="V254" s="6">
        <v>39130.998540822766</v>
      </c>
      <c r="W254" s="6">
        <v>40981.595754958398</v>
      </c>
      <c r="X254" s="6">
        <v>42407.242631642315</v>
      </c>
      <c r="Y254" s="6">
        <v>43778.726470609072</v>
      </c>
      <c r="Z254" s="6">
        <v>44926.779894341518</v>
      </c>
      <c r="AA254" s="6">
        <v>47820.307607993869</v>
      </c>
      <c r="AB254" s="6">
        <v>50657.835528926742</v>
      </c>
      <c r="AC254" s="6">
        <v>51346.049728103128</v>
      </c>
      <c r="AD254" s="6">
        <v>50872.328569774661</v>
      </c>
      <c r="AE254" s="6">
        <v>51865.025428203771</v>
      </c>
      <c r="AF254" s="6">
        <v>53236.15187259901</v>
      </c>
      <c r="AG254" s="6">
        <v>55474.543056370327</v>
      </c>
      <c r="AH254" s="6">
        <v>57244.24345978201</v>
      </c>
      <c r="AI254" s="6">
        <v>61290.41613155196</v>
      </c>
      <c r="AJ254" s="6">
        <v>61903.290008535252</v>
      </c>
      <c r="AK254" s="6">
        <v>60424.397054563844</v>
      </c>
      <c r="AL254" s="6">
        <v>60385.141113229918</v>
      </c>
      <c r="AM254" s="6">
        <v>63908.675639714747</v>
      </c>
      <c r="AN254" s="6">
        <v>63544.198075805391</v>
      </c>
      <c r="AO254" s="6">
        <v>61809.676523939248</v>
      </c>
      <c r="AP254" s="6">
        <v>66018.3234664638</v>
      </c>
      <c r="AQ254" s="6">
        <v>66426.710480334805</v>
      </c>
      <c r="AR254" s="6">
        <v>67307.747926214375</v>
      </c>
      <c r="AS254" s="6">
        <v>68334.502385268992</v>
      </c>
      <c r="AT254" s="6">
        <v>67283.224487289146</v>
      </c>
      <c r="AU254" s="6">
        <v>69240.416591615765</v>
      </c>
      <c r="AV254" s="6">
        <v>67608.669746371175</v>
      </c>
      <c r="AW254" s="6">
        <v>69482.634112239248</v>
      </c>
      <c r="AX254" s="6">
        <v>70451.380248414876</v>
      </c>
      <c r="AY254" s="6">
        <v>71602.079020155288</v>
      </c>
      <c r="AZ254" s="6">
        <v>71920.316375716051</v>
      </c>
      <c r="BA254" s="6">
        <v>72531.419469444358</v>
      </c>
      <c r="BB254" s="6">
        <v>73362.411389122324</v>
      </c>
      <c r="BC254" s="6">
        <v>74420.489967803282</v>
      </c>
      <c r="BD254" s="6">
        <v>75529.038338216327</v>
      </c>
      <c r="BE254" s="6">
        <v>76796.219163535628</v>
      </c>
      <c r="BS254" s="6">
        <v>-63</v>
      </c>
      <c r="BT254" s="6">
        <v>-362.69447365127718</v>
      </c>
      <c r="BU254" s="6">
        <v>-320</v>
      </c>
      <c r="BV254" s="6">
        <v>-557.24784860121952</v>
      </c>
      <c r="BW254" s="6">
        <v>0.22839843794789677</v>
      </c>
      <c r="BX254" s="6">
        <v>-42.491022061460889</v>
      </c>
      <c r="BY254" s="6" t="s">
        <v>69</v>
      </c>
      <c r="CA254" s="6">
        <v>47512.733568974021</v>
      </c>
      <c r="CB254" s="6">
        <v>48172.124521373</v>
      </c>
      <c r="CC254" s="6">
        <v>47188.909341247003</v>
      </c>
      <c r="CD254" s="6">
        <v>47682.927099480003</v>
      </c>
      <c r="CE254" s="6">
        <v>47562.350427620004</v>
      </c>
      <c r="CF254" s="6">
        <v>48048.553785990014</v>
      </c>
      <c r="CG254" s="6">
        <v>47588.479091150017</v>
      </c>
      <c r="CH254" s="6">
        <v>47126.819831480003</v>
      </c>
      <c r="CI254" s="6">
        <v>46171.994287200003</v>
      </c>
      <c r="CJ254" s="6">
        <v>44893.341263148024</v>
      </c>
      <c r="CK254" s="6">
        <v>44895.131020000008</v>
      </c>
      <c r="CL254" s="6">
        <v>44232.438338551998</v>
      </c>
      <c r="CM254" s="6">
        <v>42937.380649284001</v>
      </c>
      <c r="CN254" s="6">
        <v>42361.225727945006</v>
      </c>
      <c r="CO254" s="6">
        <v>42235.162424907001</v>
      </c>
      <c r="CP254" s="6">
        <v>41234.313493503003</v>
      </c>
      <c r="CQ254" s="6">
        <v>40738.381887188989</v>
      </c>
      <c r="CR254" s="6">
        <v>39522.485128067994</v>
      </c>
      <c r="CS254" s="6">
        <v>39724.438058975196</v>
      </c>
      <c r="CT254" s="6">
        <v>39905.793598016702</v>
      </c>
      <c r="CU254" s="6">
        <v>39086.899199737498</v>
      </c>
      <c r="CV254" s="6">
        <v>38211.980595077701</v>
      </c>
      <c r="CW254" s="6">
        <v>37666.347827403602</v>
      </c>
      <c r="CX254" s="6">
        <v>36456.243186095991</v>
      </c>
      <c r="CY254" s="6">
        <v>35983.384667744991</v>
      </c>
      <c r="CZ254" s="6">
        <v>35999.630282962993</v>
      </c>
      <c r="DA254" s="6">
        <v>35768.631187415005</v>
      </c>
      <c r="DB254" s="6">
        <v>35428.503464149995</v>
      </c>
      <c r="DC254" s="6">
        <v>34551.2433908569</v>
      </c>
      <c r="DD254" s="6">
        <v>34969.504621045111</v>
      </c>
      <c r="DE254" s="6">
        <v>33493.288699453296</v>
      </c>
      <c r="DF254" s="6">
        <v>33050.6901185022</v>
      </c>
      <c r="DG254" s="6">
        <v>32712.946648741003</v>
      </c>
      <c r="DH254" s="6">
        <v>32501.780017674002</v>
      </c>
      <c r="DI254" s="6">
        <v>33659.416065358302</v>
      </c>
      <c r="DJ254" s="6">
        <v>34675.475423370895</v>
      </c>
      <c r="DK254" s="6">
        <v>35051.923351240897</v>
      </c>
      <c r="DL254" s="6">
        <v>35292.213971978003</v>
      </c>
      <c r="DM254" s="6">
        <v>36455.826534351982</v>
      </c>
      <c r="DN254" s="6">
        <v>36528.822074919008</v>
      </c>
      <c r="DO254" s="6">
        <v>37087.262187797001</v>
      </c>
      <c r="DP254" s="6">
        <v>37243.926676308998</v>
      </c>
      <c r="DQ254" s="6">
        <v>37269.579617325995</v>
      </c>
      <c r="DR254" s="6">
        <v>37700.878940155999</v>
      </c>
      <c r="DS254" s="6">
        <v>37428.278607649409</v>
      </c>
      <c r="DT254" s="6">
        <v>37248.641005475598</v>
      </c>
      <c r="DU254" s="6">
        <v>37293.787726612696</v>
      </c>
      <c r="DV254" s="6">
        <v>37922.328900352899</v>
      </c>
      <c r="DW254" s="6">
        <v>37903.860974869996</v>
      </c>
    </row>
    <row r="255" spans="1:127" s="6" customFormat="1" x14ac:dyDescent="0.25">
      <c r="A255" s="6">
        <v>-37</v>
      </c>
      <c r="B255" s="6">
        <v>-169.33546000000021</v>
      </c>
      <c r="C255" s="6">
        <v>-140</v>
      </c>
      <c r="D255" s="6">
        <v>-254.77904000000007</v>
      </c>
      <c r="E255" s="6">
        <v>3</v>
      </c>
      <c r="F255" s="6">
        <v>7.6</v>
      </c>
      <c r="G255" s="6" t="s">
        <v>100</v>
      </c>
      <c r="I255" s="6">
        <v>27073.944483706899</v>
      </c>
      <c r="J255" s="6">
        <v>26080.803847643594</v>
      </c>
      <c r="K255" s="6">
        <v>26040.822154626101</v>
      </c>
      <c r="L255" s="6">
        <v>26052.810574786192</v>
      </c>
      <c r="M255" s="6">
        <v>25649.444331507999</v>
      </c>
      <c r="N255" s="6">
        <v>26642.109585519502</v>
      </c>
      <c r="O255" s="6">
        <v>26586.803871193399</v>
      </c>
      <c r="P255" s="6">
        <v>26701.158634365696</v>
      </c>
      <c r="Q255" s="6">
        <v>27207.136105570993</v>
      </c>
      <c r="R255" s="6">
        <v>28209.762549356197</v>
      </c>
      <c r="S255" s="6">
        <v>28003.447621285799</v>
      </c>
      <c r="T255" s="6">
        <v>26987.463346930108</v>
      </c>
      <c r="U255" s="6">
        <v>27666.229293891603</v>
      </c>
      <c r="V255" s="6">
        <v>27195.075473848199</v>
      </c>
      <c r="W255" s="6">
        <v>27474.366089420604</v>
      </c>
      <c r="X255" s="6">
        <v>27773.558421516402</v>
      </c>
      <c r="Y255" s="6">
        <v>28400.815496182902</v>
      </c>
      <c r="Z255" s="6">
        <v>28673.441179895595</v>
      </c>
      <c r="AA255" s="6">
        <v>29044.707714756903</v>
      </c>
      <c r="AB255" s="6">
        <v>29419.594127917004</v>
      </c>
      <c r="AC255" s="6">
        <v>29733.867238256502</v>
      </c>
      <c r="AD255" s="6">
        <v>28250.750889824594</v>
      </c>
      <c r="AE255" s="6">
        <v>27679.981204341708</v>
      </c>
      <c r="AF255" s="6">
        <v>26645.618121328698</v>
      </c>
      <c r="AG255" s="6">
        <v>25789.501911363797</v>
      </c>
      <c r="AH255" s="6">
        <v>26634.756785446189</v>
      </c>
      <c r="AI255" s="6">
        <v>26282.88013335599</v>
      </c>
      <c r="AJ255" s="6">
        <v>26233.770029818101</v>
      </c>
      <c r="AK255" s="6">
        <v>25469.985174158104</v>
      </c>
      <c r="AL255" s="6">
        <v>25277.8373823328</v>
      </c>
      <c r="AM255" s="6">
        <v>25781.009200257802</v>
      </c>
      <c r="AN255" s="6">
        <v>26767.331026849795</v>
      </c>
      <c r="AO255" s="6">
        <v>27023.122271395197</v>
      </c>
      <c r="AP255" s="6">
        <v>29308.4852270788</v>
      </c>
      <c r="AQ255" s="6">
        <v>31897.303324280794</v>
      </c>
      <c r="AR255" s="6">
        <v>34528.827785215006</v>
      </c>
      <c r="AS255" s="6">
        <v>36203.891591337</v>
      </c>
      <c r="AT255" s="6">
        <v>37645.867288945999</v>
      </c>
      <c r="AU255" s="6">
        <v>38004.281404945992</v>
      </c>
      <c r="AV255" s="6">
        <v>37911.681254398987</v>
      </c>
      <c r="AW255" s="6">
        <v>40031.270504583001</v>
      </c>
      <c r="AX255" s="6">
        <v>43817.533895907007</v>
      </c>
      <c r="AY255" s="6">
        <v>45168.915426945001</v>
      </c>
      <c r="AZ255" s="6">
        <v>44356.288979348996</v>
      </c>
      <c r="BA255" s="6">
        <v>44774.621042120008</v>
      </c>
      <c r="BB255" s="6">
        <v>43601.557509457991</v>
      </c>
      <c r="BC255" s="6">
        <v>41599.723714785003</v>
      </c>
      <c r="BD255" s="6">
        <v>42847.645030634005</v>
      </c>
      <c r="BE255" s="6">
        <v>42202.189173709907</v>
      </c>
      <c r="BS255" s="6">
        <v>-60.5</v>
      </c>
      <c r="BT255" s="6">
        <v>-370.39123117725723</v>
      </c>
      <c r="BU255" s="6">
        <v>-330</v>
      </c>
      <c r="BV255" s="6">
        <v>-570.17421980338986</v>
      </c>
      <c r="BW255" s="6">
        <v>0.22839843794789677</v>
      </c>
      <c r="BX255" s="6">
        <v>-42.491022061460889</v>
      </c>
      <c r="BY255" s="6" t="s">
        <v>98</v>
      </c>
      <c r="CA255" s="6">
        <v>88084.140249130505</v>
      </c>
      <c r="CB255" s="6">
        <v>89570.322083470266</v>
      </c>
      <c r="CC255" s="6">
        <v>91404.916905363323</v>
      </c>
      <c r="CD255" s="6">
        <v>93007.622116810089</v>
      </c>
      <c r="CE255" s="6">
        <v>95312.704093666689</v>
      </c>
      <c r="CF255" s="6">
        <v>96831.426255936618</v>
      </c>
      <c r="CG255" s="6">
        <v>98372.384212786274</v>
      </c>
      <c r="CH255" s="6">
        <v>99355.908345569042</v>
      </c>
      <c r="CI255" s="6">
        <v>100204.80516072453</v>
      </c>
      <c r="CJ255" s="6">
        <v>101380.19538926583</v>
      </c>
      <c r="CK255" s="6">
        <v>103033.0031271703</v>
      </c>
      <c r="CL255" s="6">
        <v>104318.86633478453</v>
      </c>
      <c r="CM255" s="6">
        <v>105881.40092413806</v>
      </c>
      <c r="CN255" s="6">
        <v>107305.64995030325</v>
      </c>
      <c r="CO255" s="6">
        <v>108704.89022673573</v>
      </c>
      <c r="CP255" s="6">
        <v>109909.34340594287</v>
      </c>
      <c r="CQ255" s="6">
        <v>111605.43035885239</v>
      </c>
      <c r="CR255" s="6">
        <v>112837.49408235204</v>
      </c>
      <c r="CS255" s="6">
        <v>114384.95865054717</v>
      </c>
      <c r="CT255" s="6">
        <v>116731.56666662057</v>
      </c>
      <c r="CU255" s="6">
        <v>118110.9009690355</v>
      </c>
      <c r="CV255" s="6">
        <v>118475.1828892601</v>
      </c>
      <c r="CW255" s="6">
        <v>118826.33383762364</v>
      </c>
      <c r="CX255" s="6">
        <v>118868.5559204882</v>
      </c>
      <c r="CY255" s="6">
        <v>120151.00214525466</v>
      </c>
      <c r="CZ255" s="6">
        <v>121160.63883771365</v>
      </c>
      <c r="DA255" s="6">
        <v>121578.89709361794</v>
      </c>
      <c r="DB255" s="6">
        <v>120591.38686230595</v>
      </c>
      <c r="DC255" s="6">
        <v>121332.1035605824</v>
      </c>
      <c r="DD255" s="6">
        <v>122184.72328025552</v>
      </c>
      <c r="DE255" s="6">
        <v>123476.38602016571</v>
      </c>
      <c r="DF255" s="6">
        <v>124307.14600323423</v>
      </c>
      <c r="DG255" s="6">
        <v>126145.18678217754</v>
      </c>
      <c r="DH255" s="6">
        <v>128207.10653894811</v>
      </c>
      <c r="DI255" s="6">
        <v>130514.19962969117</v>
      </c>
      <c r="DJ255" s="6">
        <v>131984.055752435</v>
      </c>
      <c r="DK255" s="6">
        <v>134014.66610116712</v>
      </c>
      <c r="DL255" s="6">
        <v>136415.64151316718</v>
      </c>
      <c r="DM255" s="6">
        <v>138322.40491359</v>
      </c>
      <c r="DN255" s="6">
        <v>138987.28876877337</v>
      </c>
      <c r="DO255" s="6">
        <v>140107.82703404335</v>
      </c>
      <c r="DP255" s="6">
        <v>141618.22917315218</v>
      </c>
      <c r="DQ255" s="6">
        <v>143281.66682402874</v>
      </c>
      <c r="DR255" s="6">
        <v>144679.02357600976</v>
      </c>
      <c r="DS255" s="6">
        <v>146212.60705214864</v>
      </c>
      <c r="DT255" s="6">
        <v>148085.66607069311</v>
      </c>
      <c r="DU255" s="6">
        <v>150018.33861123389</v>
      </c>
      <c r="DV255" s="6">
        <v>151177.10737646586</v>
      </c>
      <c r="DW255" s="6">
        <v>152818.49218666519</v>
      </c>
    </row>
    <row r="256" spans="1:127" s="6" customFormat="1" x14ac:dyDescent="0.25">
      <c r="A256" s="6">
        <v>-24.6</v>
      </c>
      <c r="B256" s="6">
        <v>-241.94838200000001</v>
      </c>
      <c r="C256" s="6">
        <v>-225</v>
      </c>
      <c r="D256" s="6">
        <v>-408.98499999999996</v>
      </c>
      <c r="E256" s="6">
        <v>2.8</v>
      </c>
      <c r="F256" s="6">
        <v>-16</v>
      </c>
      <c r="G256" s="6" t="s">
        <v>102</v>
      </c>
      <c r="I256" s="6">
        <v>13914.737471494449</v>
      </c>
      <c r="J256" s="6">
        <v>13660.754898637113</v>
      </c>
      <c r="K256" s="6">
        <v>13756.667752526808</v>
      </c>
      <c r="L256" s="6">
        <v>13885.651069581343</v>
      </c>
      <c r="M256" s="6">
        <v>13987.205787423947</v>
      </c>
      <c r="N256" s="6">
        <v>14482.8409594727</v>
      </c>
      <c r="O256" s="6">
        <v>14695.883580435751</v>
      </c>
      <c r="P256" s="6">
        <v>15165.910214735026</v>
      </c>
      <c r="Q256" s="6">
        <v>15573.309824025282</v>
      </c>
      <c r="R256" s="6">
        <v>15864.191050987085</v>
      </c>
      <c r="S256" s="6">
        <v>15640.943973959387</v>
      </c>
      <c r="T256" s="6">
        <v>15872.048378553811</v>
      </c>
      <c r="U256" s="6">
        <v>16053.953501609256</v>
      </c>
      <c r="V256" s="6">
        <v>16241.53115155163</v>
      </c>
      <c r="W256" s="6">
        <v>16603.483141466477</v>
      </c>
      <c r="X256" s="6">
        <v>16998.443953950402</v>
      </c>
      <c r="Y256" s="6">
        <v>17126.046827851558</v>
      </c>
      <c r="Z256" s="6">
        <v>17390.338903775581</v>
      </c>
      <c r="AA256" s="6">
        <v>17742.728905048567</v>
      </c>
      <c r="AB256" s="6">
        <v>17650.626495299257</v>
      </c>
      <c r="AC256" s="6">
        <v>17430.646443924074</v>
      </c>
      <c r="AD256" s="6">
        <v>17375.651932619519</v>
      </c>
      <c r="AE256" s="6">
        <v>16844.310597521278</v>
      </c>
      <c r="AF256" s="6">
        <v>16823.08077602401</v>
      </c>
      <c r="AG256" s="6">
        <v>16245.705479145246</v>
      </c>
      <c r="AH256" s="6">
        <v>16338.795218540374</v>
      </c>
      <c r="AI256" s="6">
        <v>15309.511864095241</v>
      </c>
      <c r="AJ256" s="6">
        <v>15880.569377093238</v>
      </c>
      <c r="AK256" s="6">
        <v>15147.454127905199</v>
      </c>
      <c r="AL256" s="6">
        <v>15188.25712133088</v>
      </c>
      <c r="AM256" s="6">
        <v>15186.73900411676</v>
      </c>
      <c r="AN256" s="6">
        <v>15191.389400106933</v>
      </c>
      <c r="AO256" s="6">
        <v>15131.578526143989</v>
      </c>
      <c r="AP256" s="6">
        <v>15431.735893653664</v>
      </c>
      <c r="AQ256" s="6">
        <v>15759.367850505367</v>
      </c>
      <c r="AR256" s="6">
        <v>15907.185555948836</v>
      </c>
      <c r="AS256" s="6">
        <v>16076.714595890187</v>
      </c>
      <c r="AT256" s="6">
        <v>16024.180508375108</v>
      </c>
      <c r="AU256" s="6">
        <v>16196.341148901887</v>
      </c>
      <c r="AV256" s="6">
        <v>16320.196149262896</v>
      </c>
      <c r="AW256" s="6">
        <v>16587.955330367742</v>
      </c>
      <c r="AX256" s="6">
        <v>16616.375154018326</v>
      </c>
      <c r="AY256" s="6">
        <v>16716.875302969143</v>
      </c>
      <c r="AZ256" s="6">
        <v>16838.404929936634</v>
      </c>
      <c r="BA256" s="6">
        <v>16814.918883013921</v>
      </c>
      <c r="BB256" s="6">
        <v>16759.546361426994</v>
      </c>
      <c r="BC256" s="6">
        <v>16760.329506188998</v>
      </c>
      <c r="BD256" s="6">
        <v>16892.994281368505</v>
      </c>
      <c r="BE256" s="6">
        <v>16991.672383510228</v>
      </c>
      <c r="BS256" s="6">
        <v>-39.6</v>
      </c>
      <c r="BT256" s="6">
        <v>-210.10941599999998</v>
      </c>
      <c r="BU256" s="6">
        <v>-180</v>
      </c>
      <c r="BV256" s="6">
        <v>-322.48975999999982</v>
      </c>
      <c r="BW256" s="6">
        <v>3</v>
      </c>
      <c r="BX256" s="6">
        <v>7.6</v>
      </c>
      <c r="BY256" s="6" t="s">
        <v>99</v>
      </c>
      <c r="CA256" s="6">
        <v>37100.572059628845</v>
      </c>
      <c r="CB256" s="6">
        <v>37474.122413026213</v>
      </c>
      <c r="CC256" s="6">
        <v>39491.684999153476</v>
      </c>
      <c r="CD256" s="6">
        <v>42970.308466736737</v>
      </c>
      <c r="CE256" s="6">
        <v>42460.235529874059</v>
      </c>
      <c r="CF256" s="6">
        <v>41475.833139524111</v>
      </c>
      <c r="CG256" s="6">
        <v>42965.116793599234</v>
      </c>
      <c r="CH256" s="6">
        <v>43913.236118515575</v>
      </c>
      <c r="CI256" s="6">
        <v>44137.640196416847</v>
      </c>
      <c r="CJ256" s="6">
        <v>46548.337551842902</v>
      </c>
      <c r="CK256" s="6">
        <v>43617.64126981244</v>
      </c>
      <c r="CL256" s="6">
        <v>39204.755479456981</v>
      </c>
      <c r="CM256" s="6">
        <v>38923.70694715967</v>
      </c>
      <c r="CN256" s="6">
        <v>39130.998540822766</v>
      </c>
      <c r="CO256" s="6">
        <v>40981.595754958398</v>
      </c>
      <c r="CP256" s="6">
        <v>42407.242631642315</v>
      </c>
      <c r="CQ256" s="6">
        <v>43778.726470609072</v>
      </c>
      <c r="CR256" s="6">
        <v>44926.779894341518</v>
      </c>
      <c r="CS256" s="6">
        <v>47820.307607993869</v>
      </c>
      <c r="CT256" s="6">
        <v>50657.835528926742</v>
      </c>
      <c r="CU256" s="6">
        <v>51346.049728103128</v>
      </c>
      <c r="CV256" s="6">
        <v>50872.328569774661</v>
      </c>
      <c r="CW256" s="6">
        <v>51865.025428203771</v>
      </c>
      <c r="CX256" s="6">
        <v>53236.15187259901</v>
      </c>
      <c r="CY256" s="6">
        <v>55474.543056370327</v>
      </c>
      <c r="CZ256" s="6">
        <v>57244.24345978201</v>
      </c>
      <c r="DA256" s="6">
        <v>61290.41613155196</v>
      </c>
      <c r="DB256" s="6">
        <v>61903.290008535252</v>
      </c>
      <c r="DC256" s="6">
        <v>60424.397054563844</v>
      </c>
      <c r="DD256" s="6">
        <v>60385.141113229918</v>
      </c>
      <c r="DE256" s="6">
        <v>63908.675639714747</v>
      </c>
      <c r="DF256" s="6">
        <v>63544.198075805391</v>
      </c>
      <c r="DG256" s="6">
        <v>61809.676523939248</v>
      </c>
      <c r="DH256" s="6">
        <v>66018.3234664638</v>
      </c>
      <c r="DI256" s="6">
        <v>66426.710480334805</v>
      </c>
      <c r="DJ256" s="6">
        <v>67307.747926214375</v>
      </c>
      <c r="DK256" s="6">
        <v>68334.502385268992</v>
      </c>
      <c r="DL256" s="6">
        <v>67283.224487289146</v>
      </c>
      <c r="DM256" s="6">
        <v>69240.416591615765</v>
      </c>
      <c r="DN256" s="6">
        <v>67608.669746371175</v>
      </c>
      <c r="DO256" s="6">
        <v>69482.634112239248</v>
      </c>
      <c r="DP256" s="6">
        <v>70451.380248414876</v>
      </c>
      <c r="DQ256" s="6">
        <v>71602.079020155288</v>
      </c>
      <c r="DR256" s="6">
        <v>71920.316375716051</v>
      </c>
      <c r="DS256" s="6">
        <v>72531.419469444358</v>
      </c>
      <c r="DT256" s="6">
        <v>73362.411389122324</v>
      </c>
      <c r="DU256" s="6">
        <v>74420.489967803282</v>
      </c>
      <c r="DV256" s="6">
        <v>75529.038338216327</v>
      </c>
      <c r="DW256" s="6">
        <v>76796.219163535628</v>
      </c>
    </row>
    <row r="257" spans="1:136" s="6" customFormat="1" x14ac:dyDescent="0.25">
      <c r="A257" s="6">
        <v>-24.6</v>
      </c>
      <c r="B257" s="6">
        <v>-242.55313000000001</v>
      </c>
      <c r="C257" s="6">
        <v>-225</v>
      </c>
      <c r="D257" s="6">
        <v>-396.37187500000005</v>
      </c>
      <c r="E257" s="6">
        <v>2</v>
      </c>
      <c r="F257" s="6">
        <v>5</v>
      </c>
      <c r="G257" s="6" t="s">
        <v>104</v>
      </c>
      <c r="I257" s="6">
        <v>871.51187391814835</v>
      </c>
      <c r="J257" s="6">
        <v>873.08916688973807</v>
      </c>
      <c r="K257" s="6">
        <v>896.12703596971824</v>
      </c>
      <c r="L257" s="6">
        <v>909.90633567643386</v>
      </c>
      <c r="M257" s="6">
        <v>864.37368328069078</v>
      </c>
      <c r="N257" s="6">
        <v>858.31503500630913</v>
      </c>
      <c r="O257" s="6">
        <v>858.66143249370123</v>
      </c>
      <c r="P257" s="6">
        <v>843.48828519899632</v>
      </c>
      <c r="Q257" s="6">
        <v>837.55768541716714</v>
      </c>
      <c r="R257" s="6">
        <v>795.19776615450428</v>
      </c>
      <c r="S257" s="6">
        <v>746.16751523007486</v>
      </c>
      <c r="T257" s="6">
        <v>738.81543026067789</v>
      </c>
      <c r="U257" s="6">
        <v>735.56100475158883</v>
      </c>
      <c r="V257" s="6">
        <v>737.30325249620194</v>
      </c>
      <c r="W257" s="6">
        <v>746.68588326919098</v>
      </c>
      <c r="X257" s="6">
        <v>749.82620747496617</v>
      </c>
      <c r="Y257" s="6">
        <v>775.30297646912959</v>
      </c>
      <c r="Z257" s="6">
        <v>799.49033357494216</v>
      </c>
      <c r="AA257" s="6">
        <v>827.51760458867238</v>
      </c>
      <c r="AB257" s="6">
        <v>846.10198452120562</v>
      </c>
      <c r="AC257" s="6">
        <v>855.11446152590827</v>
      </c>
      <c r="AD257" s="6">
        <v>841.86640552357244</v>
      </c>
      <c r="AE257" s="6">
        <v>837.93633091987738</v>
      </c>
      <c r="AF257" s="6">
        <v>819.25761421226503</v>
      </c>
      <c r="AG257" s="6">
        <v>802.71647578883437</v>
      </c>
      <c r="AH257" s="6">
        <v>790.85191369283064</v>
      </c>
      <c r="AI257" s="6">
        <v>795.85233695004706</v>
      </c>
      <c r="AJ257" s="6">
        <v>784.98810379624035</v>
      </c>
      <c r="AK257" s="6">
        <v>771.59483167790791</v>
      </c>
      <c r="AL257" s="6">
        <v>758.37647302180051</v>
      </c>
      <c r="AM257" s="6">
        <v>745.8909258769911</v>
      </c>
      <c r="AN257" s="6">
        <v>731.98705562582961</v>
      </c>
      <c r="AO257" s="6">
        <v>729.332097319902</v>
      </c>
      <c r="AP257" s="6">
        <v>726.79205908404572</v>
      </c>
      <c r="AQ257" s="6">
        <v>729.07715764071474</v>
      </c>
      <c r="AR257" s="6">
        <v>722.38081925125834</v>
      </c>
      <c r="AS257" s="6">
        <v>732.10078308311699</v>
      </c>
      <c r="AT257" s="6">
        <v>738.9941152550623</v>
      </c>
      <c r="AU257" s="6">
        <v>770.45763463327364</v>
      </c>
      <c r="AV257" s="6">
        <v>782.38913817612899</v>
      </c>
      <c r="AW257" s="6">
        <v>805.68349509770326</v>
      </c>
      <c r="AX257" s="6">
        <v>840.92015297760884</v>
      </c>
      <c r="AY257" s="6">
        <v>868.10273456859318</v>
      </c>
      <c r="AZ257" s="6">
        <v>911.75345700787261</v>
      </c>
      <c r="BA257" s="6">
        <v>949.44907244920387</v>
      </c>
      <c r="BB257" s="6">
        <v>991.99151347723262</v>
      </c>
      <c r="BC257" s="6">
        <v>1021.6924461468324</v>
      </c>
      <c r="BD257" s="6">
        <v>1054.8746553360997</v>
      </c>
      <c r="BE257" s="6">
        <v>1091.1613682218392</v>
      </c>
      <c r="BS257" s="6">
        <v>-37</v>
      </c>
      <c r="BT257" s="6">
        <v>-169.33546000000021</v>
      </c>
      <c r="BU257" s="6">
        <v>-140</v>
      </c>
      <c r="BV257" s="6">
        <v>-254.77904000000007</v>
      </c>
      <c r="BW257" s="6">
        <v>3</v>
      </c>
      <c r="BX257" s="6">
        <v>7.6</v>
      </c>
      <c r="BY257" s="6" t="s">
        <v>100</v>
      </c>
      <c r="CA257" s="6">
        <v>27073.944483706899</v>
      </c>
      <c r="CB257" s="6">
        <v>26080.803847643594</v>
      </c>
      <c r="CC257" s="6">
        <v>26040.822154626101</v>
      </c>
      <c r="CD257" s="6">
        <v>26052.810574786192</v>
      </c>
      <c r="CE257" s="6">
        <v>25649.444331507999</v>
      </c>
      <c r="CF257" s="6">
        <v>26642.109585519502</v>
      </c>
      <c r="CG257" s="6">
        <v>26586.803871193399</v>
      </c>
      <c r="CH257" s="6">
        <v>26701.158634365696</v>
      </c>
      <c r="CI257" s="6">
        <v>27207.136105570993</v>
      </c>
      <c r="CJ257" s="6">
        <v>28209.762549356197</v>
      </c>
      <c r="CK257" s="6">
        <v>28003.447621285799</v>
      </c>
      <c r="CL257" s="6">
        <v>26987.463346930108</v>
      </c>
      <c r="CM257" s="6">
        <v>27666.229293891603</v>
      </c>
      <c r="CN257" s="6">
        <v>27195.075473848199</v>
      </c>
      <c r="CO257" s="6">
        <v>27474.366089420604</v>
      </c>
      <c r="CP257" s="6">
        <v>27773.558421516402</v>
      </c>
      <c r="CQ257" s="6">
        <v>28400.815496182902</v>
      </c>
      <c r="CR257" s="6">
        <v>28673.441179895595</v>
      </c>
      <c r="CS257" s="6">
        <v>29044.707714756903</v>
      </c>
      <c r="CT257" s="6">
        <v>29419.594127917004</v>
      </c>
      <c r="CU257" s="6">
        <v>29733.867238256502</v>
      </c>
      <c r="CV257" s="6">
        <v>28250.750889824594</v>
      </c>
      <c r="CW257" s="6">
        <v>27679.981204341708</v>
      </c>
      <c r="CX257" s="6">
        <v>26645.618121328698</v>
      </c>
      <c r="CY257" s="6">
        <v>25789.501911363797</v>
      </c>
      <c r="CZ257" s="6">
        <v>26634.756785446189</v>
      </c>
      <c r="DA257" s="6">
        <v>26282.88013335599</v>
      </c>
      <c r="DB257" s="6">
        <v>26233.770029818101</v>
      </c>
      <c r="DC257" s="6">
        <v>25469.985174158104</v>
      </c>
      <c r="DD257" s="6">
        <v>25277.8373823328</v>
      </c>
      <c r="DE257" s="6">
        <v>25781.009200257802</v>
      </c>
      <c r="DF257" s="6">
        <v>26767.331026849795</v>
      </c>
      <c r="DG257" s="6">
        <v>27023.122271395197</v>
      </c>
      <c r="DH257" s="6">
        <v>29308.4852270788</v>
      </c>
      <c r="DI257" s="6">
        <v>31897.303324280794</v>
      </c>
      <c r="DJ257" s="6">
        <v>34528.827785215006</v>
      </c>
      <c r="DK257" s="6">
        <v>36203.891591337</v>
      </c>
      <c r="DL257" s="6">
        <v>37645.867288945999</v>
      </c>
      <c r="DM257" s="6">
        <v>38004.281404945992</v>
      </c>
      <c r="DN257" s="6">
        <v>37911.681254398987</v>
      </c>
      <c r="DO257" s="6">
        <v>40031.270504583001</v>
      </c>
      <c r="DP257" s="6">
        <v>43817.533895907007</v>
      </c>
      <c r="DQ257" s="6">
        <v>45168.915426945001</v>
      </c>
      <c r="DR257" s="6">
        <v>44356.288979348996</v>
      </c>
      <c r="DS257" s="6">
        <v>44774.621042120008</v>
      </c>
      <c r="DT257" s="6">
        <v>43601.557509457991</v>
      </c>
      <c r="DU257" s="6">
        <v>41599.723714785003</v>
      </c>
      <c r="DV257" s="6">
        <v>42847.645030634005</v>
      </c>
      <c r="DW257" s="6">
        <v>42202.189173709907</v>
      </c>
    </row>
    <row r="258" spans="1:136" s="6" customFormat="1" x14ac:dyDescent="0.25">
      <c r="A258" s="6">
        <v>-24.6</v>
      </c>
      <c r="B258" s="6">
        <v>-243.68703250000002</v>
      </c>
      <c r="C258" s="6">
        <v>-225</v>
      </c>
      <c r="D258" s="6">
        <v>-398.77437500000002</v>
      </c>
      <c r="E258" s="6">
        <v>0.5</v>
      </c>
      <c r="F258" s="6">
        <v>1</v>
      </c>
      <c r="G258" s="6" t="s">
        <v>106</v>
      </c>
      <c r="I258" s="6">
        <v>136.89926316900002</v>
      </c>
      <c r="J258" s="6">
        <v>125.85921312300003</v>
      </c>
      <c r="K258" s="6">
        <v>133.19343015400005</v>
      </c>
      <c r="L258" s="6">
        <v>135.79548685600002</v>
      </c>
      <c r="M258" s="6">
        <v>124.76081525400002</v>
      </c>
      <c r="N258" s="6">
        <v>110.38740987299998</v>
      </c>
      <c r="O258" s="6">
        <v>106.90224357699998</v>
      </c>
      <c r="P258" s="6">
        <v>96.540122347999983</v>
      </c>
      <c r="Q258" s="6">
        <v>90.129925819000007</v>
      </c>
      <c r="R258" s="6">
        <v>99.147531729000008</v>
      </c>
      <c r="S258" s="6">
        <v>84.376010866000001</v>
      </c>
      <c r="T258" s="6">
        <v>81.521481479000016</v>
      </c>
      <c r="U258" s="6">
        <v>58.281277308000007</v>
      </c>
      <c r="V258" s="6">
        <v>47.581297534000022</v>
      </c>
      <c r="W258" s="6">
        <v>60.816652250999994</v>
      </c>
      <c r="X258" s="6">
        <v>59.900552664999999</v>
      </c>
      <c r="Y258" s="6">
        <v>55.219730970000001</v>
      </c>
      <c r="Z258" s="6">
        <v>56.350799320000007</v>
      </c>
      <c r="AA258" s="6">
        <v>60.456778549999989</v>
      </c>
      <c r="AB258" s="6">
        <v>61.42412885000001</v>
      </c>
      <c r="AC258" s="6">
        <v>58.954340710000011</v>
      </c>
      <c r="AD258" s="6">
        <v>55.148089429999999</v>
      </c>
      <c r="AE258" s="6">
        <v>51.643228920000006</v>
      </c>
      <c r="AF258" s="6">
        <v>50.047981668999995</v>
      </c>
      <c r="AG258" s="6">
        <v>50.915288459999999</v>
      </c>
      <c r="AH258" s="6">
        <v>52.933076669999998</v>
      </c>
      <c r="AI258" s="6">
        <v>50.777175270000008</v>
      </c>
      <c r="AJ258" s="6">
        <v>53.434614309999994</v>
      </c>
      <c r="AK258" s="6">
        <v>52.676341486999995</v>
      </c>
      <c r="AL258" s="6">
        <v>53.352426727000001</v>
      </c>
      <c r="AM258" s="6">
        <v>61.364935226999997</v>
      </c>
      <c r="AN258" s="6">
        <v>60.818407557000015</v>
      </c>
      <c r="AO258" s="6">
        <v>64.231940749999993</v>
      </c>
      <c r="AP258" s="6">
        <v>69.914631760000006</v>
      </c>
      <c r="AQ258" s="6">
        <v>78.966309969999998</v>
      </c>
      <c r="AR258" s="6">
        <v>85.327257250000002</v>
      </c>
      <c r="AS258" s="6">
        <v>95.280437849999984</v>
      </c>
      <c r="AT258" s="6">
        <v>106.407145645</v>
      </c>
      <c r="AU258" s="6">
        <v>105.50243430749998</v>
      </c>
      <c r="AV258" s="6">
        <v>103.19641874999999</v>
      </c>
      <c r="AW258" s="6">
        <v>120.74397195</v>
      </c>
      <c r="AX258" s="6">
        <v>126.77647636999998</v>
      </c>
      <c r="AY258" s="6">
        <v>133.01942827000002</v>
      </c>
      <c r="AZ258" s="6">
        <v>144.03234663000003</v>
      </c>
      <c r="BA258" s="6">
        <v>157.01418959999998</v>
      </c>
      <c r="BB258" s="6">
        <v>152.30960694000001</v>
      </c>
      <c r="BC258" s="6">
        <v>151.78183302999997</v>
      </c>
      <c r="BD258" s="6">
        <v>155.84989849000002</v>
      </c>
      <c r="BE258" s="6">
        <v>166.25335313000002</v>
      </c>
      <c r="BS258" s="6">
        <v>-24.6</v>
      </c>
      <c r="BT258" s="6">
        <v>-241.94838200000001</v>
      </c>
      <c r="BU258" s="6">
        <v>-225</v>
      </c>
      <c r="BV258" s="6">
        <v>-408.98499999999996</v>
      </c>
      <c r="BW258" s="6">
        <v>2.8</v>
      </c>
      <c r="BX258" s="6">
        <v>-16</v>
      </c>
      <c r="BY258" s="6" t="s">
        <v>102</v>
      </c>
      <c r="CA258" s="6">
        <v>13914.737471494449</v>
      </c>
      <c r="CB258" s="6">
        <v>13660.754898637113</v>
      </c>
      <c r="CC258" s="6">
        <v>13756.667752526808</v>
      </c>
      <c r="CD258" s="6">
        <v>13885.651069581343</v>
      </c>
      <c r="CE258" s="6">
        <v>13987.205787423947</v>
      </c>
      <c r="CF258" s="6">
        <v>14482.8409594727</v>
      </c>
      <c r="CG258" s="6">
        <v>14695.883580435751</v>
      </c>
      <c r="CH258" s="6">
        <v>15165.910214735026</v>
      </c>
      <c r="CI258" s="6">
        <v>15573.309824025282</v>
      </c>
      <c r="CJ258" s="6">
        <v>15864.191050987085</v>
      </c>
      <c r="CK258" s="6">
        <v>15640.943973959387</v>
      </c>
      <c r="CL258" s="6">
        <v>15872.048378553811</v>
      </c>
      <c r="CM258" s="6">
        <v>16053.953501609256</v>
      </c>
      <c r="CN258" s="6">
        <v>16241.53115155163</v>
      </c>
      <c r="CO258" s="6">
        <v>16603.483141466477</v>
      </c>
      <c r="CP258" s="6">
        <v>16998.443953950402</v>
      </c>
      <c r="CQ258" s="6">
        <v>17126.046827851558</v>
      </c>
      <c r="CR258" s="6">
        <v>17390.338903775581</v>
      </c>
      <c r="CS258" s="6">
        <v>17742.728905048567</v>
      </c>
      <c r="CT258" s="6">
        <v>17650.626495299257</v>
      </c>
      <c r="CU258" s="6">
        <v>17430.646443924074</v>
      </c>
      <c r="CV258" s="6">
        <v>17375.651932619519</v>
      </c>
      <c r="CW258" s="6">
        <v>16844.310597521278</v>
      </c>
      <c r="CX258" s="6">
        <v>16823.08077602401</v>
      </c>
      <c r="CY258" s="6">
        <v>16245.705479145246</v>
      </c>
      <c r="CZ258" s="6">
        <v>16338.795218540374</v>
      </c>
      <c r="DA258" s="6">
        <v>15309.511864095241</v>
      </c>
      <c r="DB258" s="6">
        <v>15880.569377093238</v>
      </c>
      <c r="DC258" s="6">
        <v>15147.454127905199</v>
      </c>
      <c r="DD258" s="6">
        <v>15188.25712133088</v>
      </c>
      <c r="DE258" s="6">
        <v>15186.73900411676</v>
      </c>
      <c r="DF258" s="6">
        <v>15191.389400106933</v>
      </c>
      <c r="DG258" s="6">
        <v>15131.578526143989</v>
      </c>
      <c r="DH258" s="6">
        <v>15431.735893653664</v>
      </c>
      <c r="DI258" s="6">
        <v>15759.367850505367</v>
      </c>
      <c r="DJ258" s="6">
        <v>15907.185555948836</v>
      </c>
      <c r="DK258" s="6">
        <v>16076.714595890187</v>
      </c>
      <c r="DL258" s="6">
        <v>16024.180508375108</v>
      </c>
      <c r="DM258" s="6">
        <v>16196.341148901887</v>
      </c>
      <c r="DN258" s="6">
        <v>16320.196149262896</v>
      </c>
      <c r="DO258" s="6">
        <v>16587.955330367742</v>
      </c>
      <c r="DP258" s="6">
        <v>16616.375154018326</v>
      </c>
      <c r="DQ258" s="6">
        <v>16716.875302969143</v>
      </c>
      <c r="DR258" s="6">
        <v>16838.404929936634</v>
      </c>
      <c r="DS258" s="6">
        <v>16814.918883013921</v>
      </c>
      <c r="DT258" s="6">
        <v>16759.546361426994</v>
      </c>
      <c r="DU258" s="6">
        <v>16760.329506188998</v>
      </c>
      <c r="DV258" s="6">
        <v>16892.994281368505</v>
      </c>
      <c r="DW258" s="6">
        <v>16991.672383510228</v>
      </c>
    </row>
    <row r="259" spans="1:136" s="6" customFormat="1" x14ac:dyDescent="0.25">
      <c r="A259" s="6">
        <v>-55</v>
      </c>
      <c r="B259" s="6">
        <v>-347.75658138446011</v>
      </c>
      <c r="C259" s="6">
        <v>-310</v>
      </c>
      <c r="D259" s="6">
        <v>-543.30965520204063</v>
      </c>
      <c r="E259" s="6">
        <v>0.29663157049317546</v>
      </c>
      <c r="F259" s="6">
        <v>-40.768021848436547</v>
      </c>
      <c r="G259" s="6" t="s">
        <v>108</v>
      </c>
      <c r="I259" s="6">
        <v>27884.187446517659</v>
      </c>
      <c r="J259" s="6">
        <v>29866.14050059472</v>
      </c>
      <c r="K259" s="6">
        <v>30325.541042829656</v>
      </c>
      <c r="L259" s="6">
        <v>30725.694207534059</v>
      </c>
      <c r="M259" s="6">
        <v>31169.96202286136</v>
      </c>
      <c r="N259" s="6">
        <v>31458.628708024837</v>
      </c>
      <c r="O259" s="6">
        <v>31749.012168072502</v>
      </c>
      <c r="P259" s="6">
        <v>32305.123850995475</v>
      </c>
      <c r="Q259" s="6">
        <v>32866.659761140087</v>
      </c>
      <c r="R259" s="6">
        <v>33455.690431213588</v>
      </c>
      <c r="S259" s="6">
        <v>34056.594607105144</v>
      </c>
      <c r="T259" s="6">
        <v>34395.212125555685</v>
      </c>
      <c r="U259" s="6">
        <v>34727.846822636289</v>
      </c>
      <c r="V259" s="6">
        <v>35030.990695499684</v>
      </c>
      <c r="W259" s="6">
        <v>35464.229111838809</v>
      </c>
      <c r="X259" s="6">
        <v>35838.964731214575</v>
      </c>
      <c r="Y259" s="6">
        <v>36290.17155706737</v>
      </c>
      <c r="Z259" s="6">
        <v>36630.911053221869</v>
      </c>
      <c r="AA259" s="6">
        <v>37028.031046895368</v>
      </c>
      <c r="AB259" s="6">
        <v>37470.165467247643</v>
      </c>
      <c r="AC259" s="6">
        <v>37907.173215283256</v>
      </c>
      <c r="AD259" s="6">
        <v>38596.089194994085</v>
      </c>
      <c r="AE259" s="6">
        <v>38970.543989256286</v>
      </c>
      <c r="AF259" s="6">
        <v>39364.50418179742</v>
      </c>
      <c r="AG259" s="6">
        <v>39731.073209491893</v>
      </c>
      <c r="AH259" s="6">
        <v>39899.110562460621</v>
      </c>
      <c r="AI259" s="6">
        <v>40280.923099849744</v>
      </c>
      <c r="AJ259" s="6">
        <v>40199.897963815856</v>
      </c>
      <c r="AK259" s="6">
        <v>40168.007762149711</v>
      </c>
      <c r="AL259" s="6">
        <v>40331.643745441928</v>
      </c>
      <c r="AM259" s="6">
        <v>40693.291102196876</v>
      </c>
      <c r="AN259" s="6">
        <v>40142.594558791716</v>
      </c>
      <c r="AO259" s="6">
        <v>40205.854224139388</v>
      </c>
      <c r="AP259" s="6">
        <v>40680.5825999343</v>
      </c>
      <c r="AQ259" s="6">
        <v>40935.966637296297</v>
      </c>
      <c r="AR259" s="6">
        <v>41149.450095596985</v>
      </c>
      <c r="AS259" s="6">
        <v>42140.634966395424</v>
      </c>
      <c r="AT259" s="6">
        <v>42303.245168148344</v>
      </c>
      <c r="AU259" s="6">
        <v>42435.095101019535</v>
      </c>
      <c r="AV259" s="6">
        <v>42599.386840437306</v>
      </c>
      <c r="AW259" s="6">
        <v>42579.474535848189</v>
      </c>
      <c r="AX259" s="6">
        <v>42999.682630082229</v>
      </c>
      <c r="AY259" s="6">
        <v>43467.741006145523</v>
      </c>
      <c r="AZ259" s="6">
        <v>44105.377908797665</v>
      </c>
      <c r="BA259" s="6">
        <v>44692.280244845111</v>
      </c>
      <c r="BB259" s="6">
        <v>45360.57124466887</v>
      </c>
      <c r="BC259" s="6">
        <v>45960.28521337203</v>
      </c>
      <c r="BD259" s="6">
        <v>46637.124438919578</v>
      </c>
      <c r="BE259" s="6">
        <v>47206.3105298304</v>
      </c>
      <c r="BS259" s="6">
        <v>-24.6</v>
      </c>
      <c r="BT259" s="6">
        <v>-242.55313000000001</v>
      </c>
      <c r="BU259" s="6">
        <v>-225</v>
      </c>
      <c r="BV259" s="6">
        <v>-396.37187500000005</v>
      </c>
      <c r="BW259" s="6">
        <v>2</v>
      </c>
      <c r="BX259" s="6">
        <v>5</v>
      </c>
      <c r="BY259" s="6" t="s">
        <v>104</v>
      </c>
      <c r="CA259" s="6">
        <v>871.51187391814835</v>
      </c>
      <c r="CB259" s="6">
        <v>873.08916688973807</v>
      </c>
      <c r="CC259" s="6">
        <v>896.12703596971824</v>
      </c>
      <c r="CD259" s="6">
        <v>909.90633567643386</v>
      </c>
      <c r="CE259" s="6">
        <v>864.37368328069078</v>
      </c>
      <c r="CF259" s="6">
        <v>858.31503500630913</v>
      </c>
      <c r="CG259" s="6">
        <v>858.66143249370123</v>
      </c>
      <c r="CH259" s="6">
        <v>843.48828519899632</v>
      </c>
      <c r="CI259" s="6">
        <v>837.55768541716714</v>
      </c>
      <c r="CJ259" s="6">
        <v>795.19776615450428</v>
      </c>
      <c r="CK259" s="6">
        <v>746.16751523007486</v>
      </c>
      <c r="CL259" s="6">
        <v>738.81543026067789</v>
      </c>
      <c r="CM259" s="6">
        <v>735.56100475158883</v>
      </c>
      <c r="CN259" s="6">
        <v>737.30325249620194</v>
      </c>
      <c r="CO259" s="6">
        <v>746.68588326919098</v>
      </c>
      <c r="CP259" s="6">
        <v>749.82620747496617</v>
      </c>
      <c r="CQ259" s="6">
        <v>775.30297646912959</v>
      </c>
      <c r="CR259" s="6">
        <v>799.49033357494216</v>
      </c>
      <c r="CS259" s="6">
        <v>827.51760458867238</v>
      </c>
      <c r="CT259" s="6">
        <v>846.10198452120562</v>
      </c>
      <c r="CU259" s="6">
        <v>855.11446152590827</v>
      </c>
      <c r="CV259" s="6">
        <v>841.86640552357244</v>
      </c>
      <c r="CW259" s="6">
        <v>837.93633091987738</v>
      </c>
      <c r="CX259" s="6">
        <v>819.25761421226503</v>
      </c>
      <c r="CY259" s="6">
        <v>802.71647578883437</v>
      </c>
      <c r="CZ259" s="6">
        <v>790.85191369283064</v>
      </c>
      <c r="DA259" s="6">
        <v>795.85233695004706</v>
      </c>
      <c r="DB259" s="6">
        <v>784.98810379624035</v>
      </c>
      <c r="DC259" s="6">
        <v>771.59483167790791</v>
      </c>
      <c r="DD259" s="6">
        <v>758.37647302180051</v>
      </c>
      <c r="DE259" s="6">
        <v>745.8909258769911</v>
      </c>
      <c r="DF259" s="6">
        <v>731.98705562582961</v>
      </c>
      <c r="DG259" s="6">
        <v>729.332097319902</v>
      </c>
      <c r="DH259" s="6">
        <v>726.79205908404572</v>
      </c>
      <c r="DI259" s="6">
        <v>729.07715764071474</v>
      </c>
      <c r="DJ259" s="6">
        <v>722.38081925125834</v>
      </c>
      <c r="DK259" s="6">
        <v>732.10078308311699</v>
      </c>
      <c r="DL259" s="6">
        <v>738.9941152550623</v>
      </c>
      <c r="DM259" s="6">
        <v>770.45763463327364</v>
      </c>
      <c r="DN259" s="6">
        <v>782.38913817612899</v>
      </c>
      <c r="DO259" s="6">
        <v>805.68349509770326</v>
      </c>
      <c r="DP259" s="6">
        <v>840.92015297760884</v>
      </c>
      <c r="DQ259" s="6">
        <v>868.10273456859318</v>
      </c>
      <c r="DR259" s="6">
        <v>911.75345700787261</v>
      </c>
      <c r="DS259" s="6">
        <v>949.44907244920387</v>
      </c>
      <c r="DT259" s="6">
        <v>991.99151347723262</v>
      </c>
      <c r="DU259" s="6">
        <v>1021.6924461468324</v>
      </c>
      <c r="DV259" s="6">
        <v>1054.8746553360997</v>
      </c>
      <c r="DW259" s="6">
        <v>1091.1613682218392</v>
      </c>
    </row>
    <row r="260" spans="1:136" s="6" customFormat="1" x14ac:dyDescent="0.25">
      <c r="A260" s="6">
        <v>-41</v>
      </c>
      <c r="B260" s="6">
        <v>-254.69397000000004</v>
      </c>
      <c r="C260" s="6">
        <v>-225</v>
      </c>
      <c r="D260" s="6">
        <v>-408.98499999999996</v>
      </c>
      <c r="E260" s="6">
        <v>2.8</v>
      </c>
      <c r="F260" s="6">
        <v>-16</v>
      </c>
      <c r="G260" s="6" t="s">
        <v>110</v>
      </c>
      <c r="BS260" s="6">
        <v>-24.6</v>
      </c>
      <c r="BT260" s="6">
        <v>-243.68703250000002</v>
      </c>
      <c r="BU260" s="6">
        <v>-225</v>
      </c>
      <c r="BV260" s="6">
        <v>-398.77437500000002</v>
      </c>
      <c r="BW260" s="6">
        <v>0.5</v>
      </c>
      <c r="BX260" s="6">
        <v>1</v>
      </c>
      <c r="BY260" s="6" t="s">
        <v>106</v>
      </c>
      <c r="CA260" s="6">
        <v>136.89926316900002</v>
      </c>
      <c r="CB260" s="6">
        <v>125.85921312300003</v>
      </c>
      <c r="CC260" s="6">
        <v>133.19343015400005</v>
      </c>
      <c r="CD260" s="6">
        <v>135.79548685600002</v>
      </c>
      <c r="CE260" s="6">
        <v>124.76081525400002</v>
      </c>
      <c r="CF260" s="6">
        <v>110.38740987299998</v>
      </c>
      <c r="CG260" s="6">
        <v>106.90224357699998</v>
      </c>
      <c r="CH260" s="6">
        <v>96.540122347999983</v>
      </c>
      <c r="CI260" s="6">
        <v>90.129925819000007</v>
      </c>
      <c r="CJ260" s="6">
        <v>99.147531729000008</v>
      </c>
      <c r="CK260" s="6">
        <v>84.376010866000001</v>
      </c>
      <c r="CL260" s="6">
        <v>81.521481479000016</v>
      </c>
      <c r="CM260" s="6">
        <v>58.281277308000007</v>
      </c>
      <c r="CN260" s="6">
        <v>47.581297534000022</v>
      </c>
      <c r="CO260" s="6">
        <v>60.816652250999994</v>
      </c>
      <c r="CP260" s="6">
        <v>59.900552664999999</v>
      </c>
      <c r="CQ260" s="6">
        <v>55.219730970000001</v>
      </c>
      <c r="CR260" s="6">
        <v>56.350799320000007</v>
      </c>
      <c r="CS260" s="6">
        <v>60.456778549999989</v>
      </c>
      <c r="CT260" s="6">
        <v>61.42412885000001</v>
      </c>
      <c r="CU260" s="6">
        <v>58.954340710000011</v>
      </c>
      <c r="CV260" s="6">
        <v>55.148089429999999</v>
      </c>
      <c r="CW260" s="6">
        <v>51.643228920000006</v>
      </c>
      <c r="CX260" s="6">
        <v>50.047981668999995</v>
      </c>
      <c r="CY260" s="6">
        <v>50.915288459999999</v>
      </c>
      <c r="CZ260" s="6">
        <v>52.933076669999998</v>
      </c>
      <c r="DA260" s="6">
        <v>50.777175270000008</v>
      </c>
      <c r="DB260" s="6">
        <v>53.434614309999994</v>
      </c>
      <c r="DC260" s="6">
        <v>52.676341486999995</v>
      </c>
      <c r="DD260" s="6">
        <v>53.352426727000001</v>
      </c>
      <c r="DE260" s="6">
        <v>61.364935226999997</v>
      </c>
      <c r="DF260" s="6">
        <v>60.818407557000015</v>
      </c>
      <c r="DG260" s="6">
        <v>64.231940749999993</v>
      </c>
      <c r="DH260" s="6">
        <v>69.914631760000006</v>
      </c>
      <c r="DI260" s="6">
        <v>78.966309969999998</v>
      </c>
      <c r="DJ260" s="6">
        <v>85.327257250000002</v>
      </c>
      <c r="DK260" s="6">
        <v>95.280437849999984</v>
      </c>
      <c r="DL260" s="6">
        <v>106.407145645</v>
      </c>
      <c r="DM260" s="6">
        <v>105.50243430749998</v>
      </c>
      <c r="DN260" s="6">
        <v>103.19641874999999</v>
      </c>
      <c r="DO260" s="6">
        <v>120.74397195</v>
      </c>
      <c r="DP260" s="6">
        <v>126.77647636999998</v>
      </c>
      <c r="DQ260" s="6">
        <v>133.01942827000002</v>
      </c>
      <c r="DR260" s="6">
        <v>144.03234663000003</v>
      </c>
      <c r="DS260" s="6">
        <v>157.01418959999998</v>
      </c>
      <c r="DT260" s="6">
        <v>152.30960694000001</v>
      </c>
      <c r="DU260" s="6">
        <v>151.78183302999997</v>
      </c>
      <c r="DV260" s="6">
        <v>155.84989849000002</v>
      </c>
      <c r="DW260" s="6">
        <v>166.25335313000002</v>
      </c>
    </row>
    <row r="261" spans="1:136" s="6" customFormat="1" x14ac:dyDescent="0.25">
      <c r="P261" s="6" t="s">
        <v>111</v>
      </c>
      <c r="BS261" s="6">
        <v>-55</v>
      </c>
      <c r="BT261" s="6">
        <v>-347.80107279853621</v>
      </c>
      <c r="BU261" s="6">
        <v>-310</v>
      </c>
      <c r="BV261" s="6">
        <v>-544.12997560346162</v>
      </c>
      <c r="BW261" s="6">
        <v>0.22839843794789677</v>
      </c>
      <c r="BX261" s="6">
        <v>-42.491022061460889</v>
      </c>
      <c r="BY261" s="6" t="s">
        <v>108</v>
      </c>
      <c r="CA261" s="6">
        <v>27884.187446517659</v>
      </c>
      <c r="CB261" s="6">
        <v>29866.14050059472</v>
      </c>
      <c r="CC261" s="6">
        <v>30325.541042829656</v>
      </c>
      <c r="CD261" s="6">
        <v>30725.694207534059</v>
      </c>
      <c r="CE261" s="6">
        <v>31169.96202286136</v>
      </c>
      <c r="CF261" s="6">
        <v>31458.628708024837</v>
      </c>
      <c r="CG261" s="6">
        <v>31749.012168072502</v>
      </c>
      <c r="CH261" s="6">
        <v>32305.123850995475</v>
      </c>
      <c r="CI261" s="6">
        <v>32866.659761140087</v>
      </c>
      <c r="CJ261" s="6">
        <v>33455.690431213588</v>
      </c>
      <c r="CK261" s="6">
        <v>34056.594607105144</v>
      </c>
      <c r="CL261" s="6">
        <v>34395.212125555685</v>
      </c>
      <c r="CM261" s="6">
        <v>34727.846822636289</v>
      </c>
      <c r="CN261" s="6">
        <v>35030.990695499684</v>
      </c>
      <c r="CO261" s="6">
        <v>35464.229111838809</v>
      </c>
      <c r="CP261" s="6">
        <v>35838.964731214575</v>
      </c>
      <c r="CQ261" s="6">
        <v>36290.17155706737</v>
      </c>
      <c r="CR261" s="6">
        <v>36630.911053221869</v>
      </c>
      <c r="CS261" s="6">
        <v>37028.031046895368</v>
      </c>
      <c r="CT261" s="6">
        <v>37470.165467247643</v>
      </c>
      <c r="CU261" s="6">
        <v>37907.173215283256</v>
      </c>
      <c r="CV261" s="6">
        <v>38596.089194994085</v>
      </c>
      <c r="CW261" s="6">
        <v>38970.543989256286</v>
      </c>
      <c r="CX261" s="6">
        <v>39364.50418179742</v>
      </c>
      <c r="CY261" s="6">
        <v>39731.073209491893</v>
      </c>
      <c r="CZ261" s="6">
        <v>39899.110562460621</v>
      </c>
      <c r="DA261" s="6">
        <v>40280.923099849744</v>
      </c>
      <c r="DB261" s="6">
        <v>40199.897963815856</v>
      </c>
      <c r="DC261" s="6">
        <v>40168.007762149711</v>
      </c>
      <c r="DD261" s="6">
        <v>40331.643745441928</v>
      </c>
      <c r="DE261" s="6">
        <v>40693.291102196876</v>
      </c>
      <c r="DF261" s="6">
        <v>40142.594558791716</v>
      </c>
      <c r="DG261" s="6">
        <v>40205.854224139388</v>
      </c>
      <c r="DH261" s="6">
        <v>40680.5825999343</v>
      </c>
      <c r="DI261" s="6">
        <v>40935.966637296297</v>
      </c>
      <c r="DJ261" s="6">
        <v>41149.450095596985</v>
      </c>
      <c r="DK261" s="6">
        <v>42140.634966395424</v>
      </c>
      <c r="DL261" s="6">
        <v>42303.245168148344</v>
      </c>
      <c r="DM261" s="6">
        <v>42435.095101019535</v>
      </c>
      <c r="DN261" s="6">
        <v>42599.386840437306</v>
      </c>
      <c r="DO261" s="6">
        <v>42579.474535848189</v>
      </c>
      <c r="DP261" s="6">
        <v>42999.682630082229</v>
      </c>
      <c r="DQ261" s="6">
        <v>43467.741006145523</v>
      </c>
      <c r="DR261" s="6">
        <v>44105.377908797665</v>
      </c>
      <c r="DS261" s="6">
        <v>44692.280244845111</v>
      </c>
      <c r="DT261" s="6">
        <v>45360.57124466887</v>
      </c>
      <c r="DU261" s="6">
        <v>45960.28521337203</v>
      </c>
      <c r="DV261" s="6">
        <v>46637.124438919578</v>
      </c>
      <c r="DW261" s="6">
        <v>47206.3105298304</v>
      </c>
    </row>
    <row r="262" spans="1:136" s="6" customFormat="1" x14ac:dyDescent="0.25">
      <c r="A262" s="6" t="s">
        <v>112</v>
      </c>
      <c r="AL262" s="6">
        <v>157.22123940433653</v>
      </c>
      <c r="BS262" s="6">
        <v>-41</v>
      </c>
      <c r="BT262" s="6">
        <v>-254.69397000000004</v>
      </c>
      <c r="BU262" s="6">
        <v>-225</v>
      </c>
      <c r="BV262" s="6">
        <v>-408.98499999999996</v>
      </c>
      <c r="BW262" s="6">
        <v>2.8</v>
      </c>
      <c r="BX262" s="6">
        <v>-16</v>
      </c>
      <c r="BY262" s="6" t="s">
        <v>110</v>
      </c>
    </row>
    <row r="263" spans="1:136" s="6" customFormat="1" x14ac:dyDescent="0.25">
      <c r="A263" s="6">
        <v>0.93700000000000006</v>
      </c>
      <c r="B263" s="6">
        <v>0.63734900177145537</v>
      </c>
      <c r="C263" s="6">
        <v>0.67999999999999994</v>
      </c>
      <c r="D263" s="6">
        <v>0.44354886669728288</v>
      </c>
      <c r="G263" s="6" t="s">
        <v>69</v>
      </c>
      <c r="I263" s="6">
        <v>47.949401588462251</v>
      </c>
      <c r="J263" s="6">
        <v>47.892520492627042</v>
      </c>
      <c r="K263" s="6">
        <v>47.788554182232687</v>
      </c>
      <c r="L263" s="6">
        <v>47.632817106889448</v>
      </c>
      <c r="M263" s="6">
        <v>47.422131050408133</v>
      </c>
      <c r="N263" s="6">
        <v>47.154727676994312</v>
      </c>
      <c r="O263" s="6">
        <v>46.830151077442551</v>
      </c>
      <c r="P263" s="6">
        <v>46.449160315330552</v>
      </c>
      <c r="Q263" s="6">
        <v>46.013631973213435</v>
      </c>
      <c r="R263" s="6">
        <v>45.526462698817937</v>
      </c>
      <c r="S263" s="6">
        <v>44.991471751236553</v>
      </c>
      <c r="T263" s="6">
        <v>44.413303547121842</v>
      </c>
      <c r="U263" s="6">
        <v>43.797330206880552</v>
      </c>
      <c r="V263" s="6">
        <v>43.149554100867903</v>
      </c>
      <c r="W263" s="6">
        <v>42.476510395581727</v>
      </c>
      <c r="X263" s="6">
        <v>41.785169599856729</v>
      </c>
      <c r="Y263" s="6">
        <v>41.082840111058673</v>
      </c>
      <c r="Z263" s="6">
        <v>40.377070761278588</v>
      </c>
      <c r="AA263" s="6">
        <v>39.675553363526994</v>
      </c>
      <c r="AB263" s="6">
        <v>38.986025257928091</v>
      </c>
      <c r="AC263" s="6">
        <v>38.316171857913979</v>
      </c>
      <c r="AD263" s="6">
        <v>37.673529196418876</v>
      </c>
      <c r="AE263" s="6">
        <v>37.065386472073307</v>
      </c>
      <c r="AF263" s="6">
        <v>36.498688595398335</v>
      </c>
      <c r="AG263" s="6">
        <v>35.979938734999742</v>
      </c>
      <c r="AH263" s="6">
        <v>35.515100863762271</v>
      </c>
      <c r="AI263" s="6">
        <v>35.109502305043812</v>
      </c>
      <c r="AJ263" s="6">
        <v>34.767736278869606</v>
      </c>
      <c r="AK263" s="6">
        <v>34.493564448126484</v>
      </c>
      <c r="AL263" s="6">
        <v>34.289819464757059</v>
      </c>
      <c r="AM263" s="6">
        <v>34.158307515953915</v>
      </c>
      <c r="AN263" s="6">
        <v>34.099710870353853</v>
      </c>
      <c r="AO263" s="6">
        <v>34.113490424232076</v>
      </c>
      <c r="AP263" s="6">
        <v>34.197788247696408</v>
      </c>
      <c r="AQ263" s="6">
        <v>34.349330130881484</v>
      </c>
      <c r="AR263" s="6">
        <v>34.563328130143006</v>
      </c>
      <c r="AS263" s="6">
        <v>34.833383114251887</v>
      </c>
      <c r="AT263" s="6">
        <v>35.151387310588518</v>
      </c>
      <c r="AU263" s="6">
        <v>35.507426851336945</v>
      </c>
      <c r="AV263" s="6">
        <v>35.889684319679077</v>
      </c>
      <c r="AW263" s="6">
        <v>36.284341295988924</v>
      </c>
      <c r="AX263" s="6">
        <v>36.675480904026763</v>
      </c>
      <c r="AY263" s="6">
        <v>37.044990357133393</v>
      </c>
      <c r="AZ263" s="6">
        <v>37.37246350442431</v>
      </c>
      <c r="BA263" s="6">
        <v>37.635103376983928</v>
      </c>
      <c r="BB263" s="6">
        <v>37.807624734059786</v>
      </c>
      <c r="BC263" s="6">
        <v>37.862156609256772</v>
      </c>
      <c r="BD263" s="6">
        <v>37.768144856731304</v>
      </c>
      <c r="BE263" s="6">
        <v>37.492254697385555</v>
      </c>
      <c r="BF263" s="6">
        <v>37.025870984671393</v>
      </c>
      <c r="BG263" s="6">
        <v>36.238175030808499</v>
      </c>
      <c r="BI263" s="6">
        <v>-8.4572265273032262E-7</v>
      </c>
      <c r="BJ263" s="6">
        <v>-5.2357365119896794E-5</v>
      </c>
      <c r="BK263" s="6">
        <v>1.7393703740828027E-5</v>
      </c>
      <c r="BL263" s="6">
        <v>3.715764784425362E-2</v>
      </c>
      <c r="BM263" s="6">
        <v>-9.0556722329525413E-2</v>
      </c>
      <c r="BN263" s="6">
        <v>34.130591617691451</v>
      </c>
      <c r="CH263" s="6" t="s">
        <v>111</v>
      </c>
    </row>
    <row r="264" spans="1:136" s="6" customFormat="1" x14ac:dyDescent="0.25">
      <c r="A264" s="6">
        <v>0.9395</v>
      </c>
      <c r="B264" s="6">
        <v>0.62965171919152041</v>
      </c>
      <c r="C264" s="6">
        <v>0.66999999999999993</v>
      </c>
      <c r="D264" s="6">
        <v>0.43059923499223673</v>
      </c>
      <c r="G264" s="6" t="s">
        <v>98</v>
      </c>
      <c r="I264" s="6">
        <v>88.298451486366545</v>
      </c>
      <c r="J264" s="6">
        <v>89.34547212123239</v>
      </c>
      <c r="K264" s="6">
        <v>90.579640678793297</v>
      </c>
      <c r="L264" s="6">
        <v>91.95842616661966</v>
      </c>
      <c r="M264" s="6">
        <v>93.443817197871283</v>
      </c>
      <c r="N264" s="6">
        <v>95.002122845218565</v>
      </c>
      <c r="O264" s="6">
        <v>96.603773494763658</v>
      </c>
      <c r="P264" s="6">
        <v>98.223121699961766</v>
      </c>
      <c r="Q264" s="6">
        <v>99.838243035542234</v>
      </c>
      <c r="R264" s="6">
        <v>101.43073695142985</v>
      </c>
      <c r="S264" s="6">
        <v>102.9855276266659</v>
      </c>
      <c r="T264" s="6">
        <v>104.49066482332954</v>
      </c>
      <c r="U264" s="6">
        <v>105.93712474045887</v>
      </c>
      <c r="V264" s="6">
        <v>107.31861086797218</v>
      </c>
      <c r="W264" s="6">
        <v>108.63135484058914</v>
      </c>
      <c r="X264" s="6">
        <v>109.87391729175199</v>
      </c>
      <c r="Y264" s="6">
        <v>111.04698870754679</v>
      </c>
      <c r="Z264" s="6">
        <v>112.15319028062451</v>
      </c>
      <c r="AA264" s="6">
        <v>113.19687476412234</v>
      </c>
      <c r="AB264" s="6">
        <v>114.18392732558485</v>
      </c>
      <c r="AC264" s="6">
        <v>115.12156640088513</v>
      </c>
      <c r="AD264" s="6">
        <v>116.0181445481461</v>
      </c>
      <c r="AE264" s="6">
        <v>116.88294930166163</v>
      </c>
      <c r="AF264" s="6">
        <v>117.72600402581773</v>
      </c>
      <c r="AG264" s="6">
        <v>118.55786876901381</v>
      </c>
      <c r="AH264" s="6">
        <v>119.38944111758383</v>
      </c>
      <c r="AI264" s="6">
        <v>120.23175704971752</v>
      </c>
      <c r="AJ264" s="6">
        <v>121.09579178938156</v>
      </c>
      <c r="AK264" s="6">
        <v>121.99226066024082</v>
      </c>
      <c r="AL264" s="6">
        <v>122.93141993957947</v>
      </c>
      <c r="AM264" s="6">
        <v>123.92286771222231</v>
      </c>
      <c r="AN264" s="6">
        <v>124.97534472445585</v>
      </c>
      <c r="AO264" s="6">
        <v>126.09653523794955</v>
      </c>
      <c r="AP264" s="6">
        <v>127.29286788367706</v>
      </c>
      <c r="AQ264" s="6">
        <v>128.56931651583733</v>
      </c>
      <c r="AR264" s="6">
        <v>129.92920106577594</v>
      </c>
      <c r="AS264" s="6">
        <v>131.37398839590611</v>
      </c>
      <c r="AT264" s="6">
        <v>132.9030931536301</v>
      </c>
      <c r="AU264" s="6">
        <v>134.5136786252603</v>
      </c>
      <c r="AV264" s="6">
        <v>136.20045758994036</v>
      </c>
      <c r="AW264" s="6">
        <v>137.95549317356659</v>
      </c>
      <c r="AX264" s="6">
        <v>139.76799970270898</v>
      </c>
      <c r="AY264" s="6">
        <v>141.62414355853247</v>
      </c>
      <c r="AZ264" s="6">
        <v>143.50684403071813</v>
      </c>
      <c r="BA264" s="6">
        <v>145.3955741713844</v>
      </c>
      <c r="BB264" s="6">
        <v>147.26616164900818</v>
      </c>
      <c r="BC264" s="6">
        <v>149.0905896023462</v>
      </c>
      <c r="BD264" s="6">
        <v>150.83679749435603</v>
      </c>
      <c r="BE264" s="6">
        <v>152.46848196611748</v>
      </c>
      <c r="BF264" s="6">
        <v>152.75666828937585</v>
      </c>
      <c r="BG264" s="6">
        <v>152.94132069267562</v>
      </c>
      <c r="BI264" s="6">
        <v>-2.2194454082927446E-6</v>
      </c>
      <c r="BJ264" s="6">
        <v>-7.1628768221205534E-5</v>
      </c>
      <c r="BK264" s="6">
        <v>1.1921535787940796E-3</v>
      </c>
      <c r="BL264" s="6">
        <v>3.7217151025596966E-2</v>
      </c>
      <c r="BM264" s="6">
        <v>1.1054652424431506</v>
      </c>
      <c r="BN264" s="6">
        <v>124.97075502515086</v>
      </c>
      <c r="BS264" s="6" t="s">
        <v>112</v>
      </c>
      <c r="DD264" s="6">
        <v>157.22123940433653</v>
      </c>
    </row>
    <row r="265" spans="1:136" s="6" customFormat="1" x14ac:dyDescent="0.25">
      <c r="A265" s="6">
        <v>0.96040000000000003</v>
      </c>
      <c r="B265" s="6">
        <v>0.78989058400000001</v>
      </c>
      <c r="C265" s="6">
        <v>0.82000000000000006</v>
      </c>
      <c r="D265" s="6">
        <v>0.67751024000000015</v>
      </c>
      <c r="G265" s="6" t="s">
        <v>99</v>
      </c>
      <c r="I265" s="6">
        <v>67.57035066727417</v>
      </c>
      <c r="J265" s="6">
        <v>76.290384682378146</v>
      </c>
      <c r="K265" s="6">
        <v>82.474628936775886</v>
      </c>
      <c r="L265" s="6">
        <v>86.512101373652996</v>
      </c>
      <c r="M265" s="6">
        <v>88.757150752241159</v>
      </c>
      <c r="N265" s="6">
        <v>89.53090183175334</v>
      </c>
      <c r="O265" s="6">
        <v>89.122700555318573</v>
      </c>
      <c r="P265" s="6">
        <v>87.791559233916928</v>
      </c>
      <c r="Q265" s="6">
        <v>85.767601730314396</v>
      </c>
      <c r="R265" s="6">
        <v>83.253508642997943</v>
      </c>
      <c r="S265" s="6">
        <v>80.425962490110379</v>
      </c>
      <c r="T265" s="6">
        <v>77.437092893385284</v>
      </c>
      <c r="U265" s="6">
        <v>74.41592176208195</v>
      </c>
      <c r="V265" s="6">
        <v>71.469808476920406</v>
      </c>
      <c r="W265" s="6">
        <v>68.685895074016244</v>
      </c>
      <c r="X265" s="6">
        <v>66.132551428815574</v>
      </c>
      <c r="Y265" s="6">
        <v>63.860820440030032</v>
      </c>
      <c r="Z265" s="6">
        <v>61.905863213571664</v>
      </c>
      <c r="AA265" s="6">
        <v>60.288404246487886</v>
      </c>
      <c r="AB265" s="6">
        <v>59.016176610896395</v>
      </c>
      <c r="AC265" s="6">
        <v>58.085367137920144</v>
      </c>
      <c r="AD265" s="6">
        <v>57.482061601622256</v>
      </c>
      <c r="AE265" s="6">
        <v>57.183689902940976</v>
      </c>
      <c r="AF265" s="6">
        <v>57.160471253624593</v>
      </c>
      <c r="AG265" s="6">
        <v>57.376859360166399</v>
      </c>
      <c r="AH265" s="6">
        <v>57.792987607739619</v>
      </c>
      <c r="AI265" s="6">
        <v>58.366114244132341</v>
      </c>
      <c r="AJ265" s="6">
        <v>59.052067563682478</v>
      </c>
      <c r="AK265" s="6">
        <v>59.80669109121267</v>
      </c>
      <c r="AL265" s="6">
        <v>60.587288765965255</v>
      </c>
      <c r="AM265" s="6">
        <v>61.354070125537206</v>
      </c>
      <c r="AN265" s="6">
        <v>62.071595489815046</v>
      </c>
      <c r="AO265" s="6">
        <v>62.710221144909809</v>
      </c>
      <c r="AP265" s="6">
        <v>63.247544527091968</v>
      </c>
      <c r="AQ265" s="6">
        <v>63.669849406726371</v>
      </c>
      <c r="AR265" s="6">
        <v>63.973551072207208</v>
      </c>
      <c r="AS265" s="6">
        <v>64.166641513892898</v>
      </c>
      <c r="AT265" s="6">
        <v>64.270134608041062</v>
      </c>
      <c r="AU265" s="6">
        <v>64.319511300743471</v>
      </c>
      <c r="AV265" s="6">
        <v>64.366164791860967</v>
      </c>
      <c r="AW265" s="6">
        <v>64.478845718958397</v>
      </c>
      <c r="AX265" s="6">
        <v>64.74510734123956</v>
      </c>
      <c r="AY265" s="6">
        <v>65.272750723482147</v>
      </c>
      <c r="AZ265" s="6">
        <v>66.191269919972683</v>
      </c>
      <c r="BA265" s="6">
        <v>67.653297158441433</v>
      </c>
      <c r="BB265" s="6">
        <v>69.836048023997421</v>
      </c>
      <c r="BC265" s="6">
        <v>72.94276664306328</v>
      </c>
      <c r="BD265" s="6">
        <v>77.204170867310211</v>
      </c>
      <c r="BE265" s="6">
        <v>82.879897457592961</v>
      </c>
      <c r="BF265" s="6">
        <v>81.750946372032189</v>
      </c>
      <c r="BG265" s="6">
        <v>85.936492402185564</v>
      </c>
      <c r="BI265" s="6">
        <v>4.5229767674630304E-6</v>
      </c>
      <c r="BJ265" s="6">
        <v>1.3940464509053341E-4</v>
      </c>
      <c r="BK265" s="6">
        <v>-2.0201723704270833E-3</v>
      </c>
      <c r="BL265" s="6">
        <v>-5.3775427774103067E-2</v>
      </c>
      <c r="BM265" s="6">
        <v>1.1762265214155143</v>
      </c>
      <c r="BN265" s="6">
        <v>63.305243176566137</v>
      </c>
      <c r="BS265" s="6">
        <v>0.93700000000000006</v>
      </c>
      <c r="BT265" s="6">
        <v>0.63730552634872284</v>
      </c>
      <c r="BU265" s="6">
        <v>0.67999999999999994</v>
      </c>
      <c r="BV265" s="6">
        <v>0.44275215139878044</v>
      </c>
      <c r="BY265" s="6" t="s">
        <v>69</v>
      </c>
      <c r="CA265" s="6">
        <v>47.949401588462251</v>
      </c>
      <c r="CB265" s="6">
        <v>47.892520492627042</v>
      </c>
      <c r="CC265" s="6">
        <v>47.788554182232687</v>
      </c>
      <c r="CD265" s="6">
        <v>47.632817106889448</v>
      </c>
      <c r="CE265" s="6">
        <v>47.422131050408133</v>
      </c>
      <c r="CF265" s="6">
        <v>47.154727676994312</v>
      </c>
      <c r="CG265" s="6">
        <v>46.830151077442551</v>
      </c>
      <c r="CH265" s="6">
        <v>46.449160315330552</v>
      </c>
      <c r="CI265" s="6">
        <v>46.013631973213435</v>
      </c>
      <c r="CJ265" s="6">
        <v>45.526462698817937</v>
      </c>
      <c r="CK265" s="6">
        <v>44.991471751236553</v>
      </c>
      <c r="CL265" s="6">
        <v>44.413303547121842</v>
      </c>
      <c r="CM265" s="6">
        <v>43.797330206880552</v>
      </c>
      <c r="CN265" s="6">
        <v>43.149554100867903</v>
      </c>
      <c r="CO265" s="6">
        <v>42.476510395581727</v>
      </c>
      <c r="CP265" s="6">
        <v>41.785169599856729</v>
      </c>
      <c r="CQ265" s="6">
        <v>41.082840111058673</v>
      </c>
      <c r="CR265" s="6">
        <v>40.377070761278588</v>
      </c>
      <c r="CS265" s="6">
        <v>39.675553363526994</v>
      </c>
      <c r="CT265" s="6">
        <v>38.986025257928091</v>
      </c>
      <c r="CU265" s="6">
        <v>38.316171857913979</v>
      </c>
      <c r="CV265" s="6">
        <v>37.673529196418876</v>
      </c>
      <c r="CW265" s="6">
        <v>37.065386472073307</v>
      </c>
      <c r="CX265" s="6">
        <v>36.498688595398335</v>
      </c>
      <c r="CY265" s="6">
        <v>35.979938734999742</v>
      </c>
      <c r="CZ265" s="6">
        <v>35.515100863762271</v>
      </c>
      <c r="DA265" s="6">
        <v>35.109502305043812</v>
      </c>
      <c r="DB265" s="6">
        <v>34.767736278869606</v>
      </c>
      <c r="DC265" s="6">
        <v>34.493564448126484</v>
      </c>
      <c r="DD265" s="6">
        <v>34.289819464757059</v>
      </c>
      <c r="DE265" s="6">
        <v>34.158307515953915</v>
      </c>
      <c r="DF265" s="6">
        <v>34.099710870353853</v>
      </c>
      <c r="DG265" s="6">
        <v>34.113490424232076</v>
      </c>
      <c r="DH265" s="6">
        <v>34.197788247696408</v>
      </c>
      <c r="DI265" s="6">
        <v>34.349330130881484</v>
      </c>
      <c r="DJ265" s="6">
        <v>34.563328130143006</v>
      </c>
      <c r="DK265" s="6">
        <v>34.833383114251887</v>
      </c>
      <c r="DL265" s="6">
        <v>35.151387310588518</v>
      </c>
      <c r="DM265" s="6">
        <v>35.507426851336945</v>
      </c>
      <c r="DN265" s="6">
        <v>35.889684319679077</v>
      </c>
      <c r="DO265" s="6">
        <v>36.284341295988924</v>
      </c>
      <c r="DP265" s="6">
        <v>36.675480904026763</v>
      </c>
      <c r="DQ265" s="6">
        <v>37.044990357133393</v>
      </c>
      <c r="DR265" s="6">
        <v>37.37246350442431</v>
      </c>
      <c r="DS265" s="6">
        <v>37.635103376983928</v>
      </c>
      <c r="DT265" s="6">
        <v>37.807624734059786</v>
      </c>
      <c r="DU265" s="6">
        <v>37.862156609256772</v>
      </c>
      <c r="DV265" s="6">
        <v>37.768144856731304</v>
      </c>
      <c r="DW265" s="6">
        <v>37.492254697385555</v>
      </c>
      <c r="DX265" s="6">
        <v>37.025870984671393</v>
      </c>
      <c r="DY265" s="6">
        <v>36.238175030808499</v>
      </c>
      <c r="EA265" s="6">
        <v>-8.4572265273032262E-7</v>
      </c>
      <c r="EB265" s="6">
        <v>-5.2357365119896794E-5</v>
      </c>
      <c r="EC265" s="6">
        <v>1.7393703740828027E-5</v>
      </c>
      <c r="ED265" s="6">
        <v>3.715764784425362E-2</v>
      </c>
      <c r="EE265" s="6">
        <v>-9.0556722329525413E-2</v>
      </c>
      <c r="EF265" s="6">
        <v>34.130591617691451</v>
      </c>
    </row>
    <row r="266" spans="1:136" s="6" customFormat="1" x14ac:dyDescent="0.25">
      <c r="A266" s="6">
        <v>0.96299999999999997</v>
      </c>
      <c r="B266" s="6">
        <v>0.83066453999999978</v>
      </c>
      <c r="C266" s="6">
        <v>0.86</v>
      </c>
      <c r="D266" s="6">
        <v>0.74522095999999993</v>
      </c>
      <c r="G266" s="6" t="s">
        <v>100</v>
      </c>
      <c r="I266" s="6">
        <v>20.910407744933909</v>
      </c>
      <c r="J266" s="6">
        <v>20.153466554467975</v>
      </c>
      <c r="K266" s="6">
        <v>19.965448864836397</v>
      </c>
      <c r="L266" s="6">
        <v>20.216714450278385</v>
      </c>
      <c r="M266" s="6">
        <v>20.792730755056539</v>
      </c>
      <c r="N266" s="6">
        <v>21.59332324165667</v>
      </c>
      <c r="O266" s="6">
        <v>22.531925738987535</v>
      </c>
      <c r="P266" s="6">
        <v>23.534830790580571</v>
      </c>
      <c r="Q266" s="6">
        <v>24.54044000278968</v>
      </c>
      <c r="R266" s="6">
        <v>25.498514392990955</v>
      </c>
      <c r="S266" s="6">
        <v>26.369424737782413</v>
      </c>
      <c r="T266" s="6">
        <v>27.123401921183806</v>
      </c>
      <c r="U266" s="6">
        <v>27.739787282836311</v>
      </c>
      <c r="V266" s="6">
        <v>28.206282966202306</v>
      </c>
      <c r="W266" s="6">
        <v>28.518202266765144</v>
      </c>
      <c r="X266" s="6">
        <v>28.677719980228865</v>
      </c>
      <c r="Y266" s="6">
        <v>28.693122750717976</v>
      </c>
      <c r="Z266" s="6">
        <v>28.578059418977194</v>
      </c>
      <c r="AA266" s="6">
        <v>28.350791370571184</v>
      </c>
      <c r="AB266" s="6">
        <v>28.03344288408433</v>
      </c>
      <c r="AC266" s="6">
        <v>27.651251479320479</v>
      </c>
      <c r="AD266" s="6">
        <v>27.231818265502699</v>
      </c>
      <c r="AE266" s="6">
        <v>26.804358289473011</v>
      </c>
      <c r="AF266" s="6">
        <v>26.398950883892162</v>
      </c>
      <c r="AG266" s="6">
        <v>26.045790015439373</v>
      </c>
      <c r="AH266" s="6">
        <v>25.774434633012067</v>
      </c>
      <c r="AI266" s="6">
        <v>25.613059015925661</v>
      </c>
      <c r="AJ266" s="6">
        <v>25.587703122113286</v>
      </c>
      <c r="AK266" s="6">
        <v>25.721522936325545</v>
      </c>
      <c r="AL266" s="6">
        <v>26.034040818330276</v>
      </c>
      <c r="AM266" s="6">
        <v>26.54039585111229</v>
      </c>
      <c r="AN266" s="6">
        <v>27.25059418907313</v>
      </c>
      <c r="AO266" s="6">
        <v>28.168759406230816</v>
      </c>
      <c r="AP266" s="6">
        <v>29.29238284441961</v>
      </c>
      <c r="AQ266" s="6">
        <v>30.611573961489754</v>
      </c>
      <c r="AR266" s="6">
        <v>32.10831067950722</v>
      </c>
      <c r="AS266" s="6">
        <v>33.755689732953478</v>
      </c>
      <c r="AT266" s="6">
        <v>35.517177016925231</v>
      </c>
      <c r="AU266" s="6">
        <v>37.345857935334166</v>
      </c>
      <c r="AV266" s="6">
        <v>39.183687749106738</v>
      </c>
      <c r="AW266" s="6">
        <v>40.960741924383868</v>
      </c>
      <c r="AX266" s="6">
        <v>42.594466480720726</v>
      </c>
      <c r="AY266" s="6">
        <v>43.988928339286495</v>
      </c>
      <c r="AZ266" s="6">
        <v>45.034065671064091</v>
      </c>
      <c r="BA266" s="6">
        <v>45.604938245049937</v>
      </c>
      <c r="BB266" s="6">
        <v>45.560977776453711</v>
      </c>
      <c r="BC266" s="6">
        <v>44.745238274898085</v>
      </c>
      <c r="BD266" s="6">
        <v>42.983646392618482</v>
      </c>
      <c r="BE266" s="6">
        <v>40.08425177266286</v>
      </c>
      <c r="BF266" s="6">
        <v>36.674456597311355</v>
      </c>
      <c r="BG266" s="6">
        <v>31.69627706475012</v>
      </c>
      <c r="BI266" s="6">
        <v>-5.1219981905151195E-6</v>
      </c>
      <c r="BJ266" s="6">
        <v>-2.0607289944709353E-4</v>
      </c>
      <c r="BK266" s="6">
        <v>6.4503195431075933E-4</v>
      </c>
      <c r="BL266" s="6">
        <v>8.8582218116916189E-2</v>
      </c>
      <c r="BM266" s="6">
        <v>0.65498969581283795</v>
      </c>
      <c r="BN266" s="6">
        <v>27.365398388424161</v>
      </c>
      <c r="BS266" s="6">
        <v>0.9395</v>
      </c>
      <c r="BT266" s="6">
        <v>0.62960876882274275</v>
      </c>
      <c r="BU266" s="6">
        <v>0.66999999999999993</v>
      </c>
      <c r="BV266" s="6">
        <v>0.42982578019661011</v>
      </c>
      <c r="BY266" s="6" t="s">
        <v>98</v>
      </c>
      <c r="CA266" s="6">
        <v>88.298451486366545</v>
      </c>
      <c r="CB266" s="6">
        <v>89.34547212123239</v>
      </c>
      <c r="CC266" s="6">
        <v>90.579640678793297</v>
      </c>
      <c r="CD266" s="6">
        <v>91.95842616661966</v>
      </c>
      <c r="CE266" s="6">
        <v>93.443817197871283</v>
      </c>
      <c r="CF266" s="6">
        <v>95.002122845218565</v>
      </c>
      <c r="CG266" s="6">
        <v>96.603773494763658</v>
      </c>
      <c r="CH266" s="6">
        <v>98.223121699961766</v>
      </c>
      <c r="CI266" s="6">
        <v>99.838243035542234</v>
      </c>
      <c r="CJ266" s="6">
        <v>101.43073695142985</v>
      </c>
      <c r="CK266" s="6">
        <v>102.9855276266659</v>
      </c>
      <c r="CL266" s="6">
        <v>104.49066482332954</v>
      </c>
      <c r="CM266" s="6">
        <v>105.93712474045887</v>
      </c>
      <c r="CN266" s="6">
        <v>107.31861086797218</v>
      </c>
      <c r="CO266" s="6">
        <v>108.63135484058914</v>
      </c>
      <c r="CP266" s="6">
        <v>109.87391729175199</v>
      </c>
      <c r="CQ266" s="6">
        <v>111.04698870754679</v>
      </c>
      <c r="CR266" s="6">
        <v>112.15319028062451</v>
      </c>
      <c r="CS266" s="6">
        <v>113.19687476412234</v>
      </c>
      <c r="CT266" s="6">
        <v>114.18392732558485</v>
      </c>
      <c r="CU266" s="6">
        <v>115.12156640088513</v>
      </c>
      <c r="CV266" s="6">
        <v>116.0181445481461</v>
      </c>
      <c r="CW266" s="6">
        <v>116.88294930166163</v>
      </c>
      <c r="CX266" s="6">
        <v>117.72600402581773</v>
      </c>
      <c r="CY266" s="6">
        <v>118.55786876901381</v>
      </c>
      <c r="CZ266" s="6">
        <v>119.38944111758383</v>
      </c>
      <c r="DA266" s="6">
        <v>120.23175704971752</v>
      </c>
      <c r="DB266" s="6">
        <v>121.09579178938156</v>
      </c>
      <c r="DC266" s="6">
        <v>121.99226066024082</v>
      </c>
      <c r="DD266" s="6">
        <v>122.93141993957947</v>
      </c>
      <c r="DE266" s="6">
        <v>123.92286771222231</v>
      </c>
      <c r="DF266" s="6">
        <v>124.97534472445585</v>
      </c>
      <c r="DG266" s="6">
        <v>126.09653523794955</v>
      </c>
      <c r="DH266" s="6">
        <v>127.29286788367706</v>
      </c>
      <c r="DI266" s="6">
        <v>128.56931651583733</v>
      </c>
      <c r="DJ266" s="6">
        <v>129.92920106577594</v>
      </c>
      <c r="DK266" s="6">
        <v>131.37398839590611</v>
      </c>
      <c r="DL266" s="6">
        <v>132.9030931536301</v>
      </c>
      <c r="DM266" s="6">
        <v>134.5136786252603</v>
      </c>
      <c r="DN266" s="6">
        <v>136.20045758994036</v>
      </c>
      <c r="DO266" s="6">
        <v>137.95549317356659</v>
      </c>
      <c r="DP266" s="6">
        <v>139.76799970270898</v>
      </c>
      <c r="DQ266" s="6">
        <v>141.62414355853247</v>
      </c>
      <c r="DR266" s="6">
        <v>143.50684403071813</v>
      </c>
      <c r="DS266" s="6">
        <v>145.3955741713844</v>
      </c>
      <c r="DT266" s="6">
        <v>147.26616164900818</v>
      </c>
      <c r="DU266" s="6">
        <v>149.0905896023462</v>
      </c>
      <c r="DV266" s="6">
        <v>150.83679749435603</v>
      </c>
      <c r="DW266" s="6">
        <v>152.46848196611748</v>
      </c>
      <c r="DX266" s="6">
        <v>152.75666828937585</v>
      </c>
      <c r="DY266" s="6">
        <v>152.94132069267562</v>
      </c>
      <c r="EA266" s="6">
        <v>-2.2194454082927446E-6</v>
      </c>
      <c r="EB266" s="6">
        <v>-7.1628768221205534E-5</v>
      </c>
      <c r="EC266" s="6">
        <v>1.1921535787940796E-3</v>
      </c>
      <c r="ED266" s="6">
        <v>3.7217151025596966E-2</v>
      </c>
      <c r="EE266" s="6">
        <v>1.1054652424431506</v>
      </c>
      <c r="EF266" s="6">
        <v>124.97075502515086</v>
      </c>
    </row>
    <row r="267" spans="1:136" s="6" customFormat="1" x14ac:dyDescent="0.25">
      <c r="A267" s="6">
        <v>0.97540000000000004</v>
      </c>
      <c r="B267" s="6">
        <v>0.75805161799999998</v>
      </c>
      <c r="C267" s="6">
        <v>0.77500000000000002</v>
      </c>
      <c r="D267" s="6">
        <v>0.59101500000000007</v>
      </c>
      <c r="G267" s="6" t="s">
        <v>102</v>
      </c>
      <c r="I267" s="6">
        <v>13.833758178880691</v>
      </c>
      <c r="J267" s="6">
        <v>13.561659781899198</v>
      </c>
      <c r="K267" s="6">
        <v>13.467428798634305</v>
      </c>
      <c r="L267" s="6">
        <v>13.515653831242114</v>
      </c>
      <c r="M267" s="6">
        <v>13.674569214461304</v>
      </c>
      <c r="N267" s="6">
        <v>13.915890474098765</v>
      </c>
      <c r="O267" s="6">
        <v>14.21464978551521</v>
      </c>
      <c r="P267" s="6">
        <v>14.549031432110828</v>
      </c>
      <c r="Q267" s="6">
        <v>14.900207263810888</v>
      </c>
      <c r="R267" s="6">
        <v>15.252172155551394</v>
      </c>
      <c r="S267" s="6">
        <v>15.591579465764688</v>
      </c>
      <c r="T267" s="6">
        <v>15.907576494865101</v>
      </c>
      <c r="U267" s="6">
        <v>16.191639943734572</v>
      </c>
      <c r="V267" s="6">
        <v>16.437411372208281</v>
      </c>
      <c r="W267" s="6">
        <v>16.640532657560275</v>
      </c>
      <c r="X267" s="6">
        <v>16.798481452989098</v>
      </c>
      <c r="Y267" s="6">
        <v>16.910406646103425</v>
      </c>
      <c r="Z267" s="6">
        <v>16.97696381740769</v>
      </c>
      <c r="AA267" s="6">
        <v>17.000150698787703</v>
      </c>
      <c r="AB267" s="6">
        <v>16.983142631996298</v>
      </c>
      <c r="AC267" s="6">
        <v>16.930128027138952</v>
      </c>
      <c r="AD267" s="6">
        <v>16.846143821159416</v>
      </c>
      <c r="AE267" s="6">
        <v>16.736910936325348</v>
      </c>
      <c r="AF267" s="6">
        <v>16.608669738713935</v>
      </c>
      <c r="AG267" s="6">
        <v>16.468015496697525</v>
      </c>
      <c r="AH267" s="6">
        <v>16.32173383942926</v>
      </c>
      <c r="AI267" s="6">
        <v>16.176636215328706</v>
      </c>
      <c r="AJ267" s="6">
        <v>16.039395350567478</v>
      </c>
      <c r="AK267" s="6">
        <v>15.916380707554865</v>
      </c>
      <c r="AL267" s="6">
        <v>15.813493943423472</v>
      </c>
      <c r="AM267" s="6">
        <v>15.736004368514841</v>
      </c>
      <c r="AN267" s="6">
        <v>15.688384404865081</v>
      </c>
      <c r="AO267" s="6">
        <v>15.6741450446905</v>
      </c>
      <c r="AP267" s="6">
        <v>15.695671308873228</v>
      </c>
      <c r="AQ267" s="6">
        <v>15.754057705446858</v>
      </c>
      <c r="AR267" s="6">
        <v>15.848943688082061</v>
      </c>
      <c r="AS267" s="6">
        <v>15.978349114572229</v>
      </c>
      <c r="AT267" s="6">
        <v>16.138509705319091</v>
      </c>
      <c r="AU267" s="6">
        <v>16.32371250181836</v>
      </c>
      <c r="AV267" s="6">
        <v>16.526131325145339</v>
      </c>
      <c r="AW267" s="6">
        <v>16.735662234440575</v>
      </c>
      <c r="AX267" s="6">
        <v>16.939758985395468</v>
      </c>
      <c r="AY267" s="6">
        <v>17.123268488737914</v>
      </c>
      <c r="AZ267" s="6">
        <v>17.268266268717927</v>
      </c>
      <c r="BA267" s="6">
        <v>17.353891921593267</v>
      </c>
      <c r="BB267" s="6">
        <v>17.35618457411508</v>
      </c>
      <c r="BC267" s="6">
        <v>17.247918342013516</v>
      </c>
      <c r="BD267" s="6">
        <v>16.998437788483361</v>
      </c>
      <c r="BE267" s="6">
        <v>16.573493382669678</v>
      </c>
      <c r="BF267" s="6">
        <v>15.962072670496262</v>
      </c>
      <c r="BG267" s="6">
        <v>15.161365080069871</v>
      </c>
      <c r="BI267" s="6">
        <v>-1.3325885894297318E-6</v>
      </c>
      <c r="BJ267" s="6">
        <v>-3.9456078890220775E-5</v>
      </c>
      <c r="BK267" s="6">
        <v>7.0211216017540968E-4</v>
      </c>
      <c r="BL267" s="6">
        <v>1.5942998805289085E-2</v>
      </c>
      <c r="BM267" s="6">
        <v>-8.7915340733173142E-2</v>
      </c>
      <c r="BN267" s="6">
        <v>15.502831199824888</v>
      </c>
      <c r="BS267" s="6">
        <v>0.96040000000000003</v>
      </c>
      <c r="BT267" s="6">
        <v>0.78989058400000001</v>
      </c>
      <c r="BU267" s="6">
        <v>0.82000000000000006</v>
      </c>
      <c r="BV267" s="6">
        <v>0.67751024000000015</v>
      </c>
      <c r="BY267" s="6" t="s">
        <v>99</v>
      </c>
      <c r="CA267" s="6">
        <v>69.693124846302766</v>
      </c>
      <c r="CB267" s="6">
        <v>73.980514728725552</v>
      </c>
      <c r="CC267" s="6">
        <v>78.213963068705027</v>
      </c>
      <c r="CD267" s="6">
        <v>82.286022958845052</v>
      </c>
      <c r="CE267" s="6">
        <v>86.105285910651787</v>
      </c>
      <c r="CF267" s="6">
        <v>89.595562915193426</v>
      </c>
      <c r="CG267" s="6">
        <v>92.695065503759224</v>
      </c>
      <c r="CH267" s="6">
        <v>95.355586808518424</v>
      </c>
      <c r="CI267" s="6">
        <v>97.541682623179696</v>
      </c>
      <c r="CJ267" s="6">
        <v>99.229852463649976</v>
      </c>
      <c r="CK267" s="6">
        <v>100.40772062869381</v>
      </c>
      <c r="CL267" s="6">
        <v>101.0732172605925</v>
      </c>
      <c r="CM267" s="6">
        <v>101.23375940580308</v>
      </c>
      <c r="CN267" s="6">
        <v>100.90543207561757</v>
      </c>
      <c r="CO267" s="6">
        <v>100.11216930682211</v>
      </c>
      <c r="CP267" s="6">
        <v>98.884935222356063</v>
      </c>
      <c r="CQ267" s="6">
        <v>97.260905091971182</v>
      </c>
      <c r="CR267" s="6">
        <v>95.282646392890712</v>
      </c>
      <c r="CS267" s="6">
        <v>92.997299870468566</v>
      </c>
      <c r="CT267" s="6">
        <v>90.455760598848428</v>
      </c>
      <c r="CU267" s="6">
        <v>87.71185904162293</v>
      </c>
      <c r="CV267" s="6">
        <v>84.82154211249275</v>
      </c>
      <c r="CW267" s="6">
        <v>81.842054235925801</v>
      </c>
      <c r="CX267" s="6">
        <v>78.831118407816291</v>
      </c>
      <c r="CY267" s="6">
        <v>75.846117256143913</v>
      </c>
      <c r="CZ267" s="6">
        <v>72.943274101633008</v>
      </c>
      <c r="DA267" s="6">
        <v>70.176834018411654</v>
      </c>
      <c r="DB267" s="6">
        <v>67.598244894670785</v>
      </c>
      <c r="DC267" s="6">
        <v>65.255338493323421</v>
      </c>
      <c r="DD267" s="6">
        <v>63.191511512663716</v>
      </c>
      <c r="DE267" s="6">
        <v>61.444906647026116</v>
      </c>
      <c r="DF267" s="6">
        <v>60.047593647444536</v>
      </c>
      <c r="DG267" s="6">
        <v>59.024750382311453</v>
      </c>
      <c r="DH267" s="6">
        <v>58.393843898037062</v>
      </c>
      <c r="DI267" s="6">
        <v>58.163811479708414</v>
      </c>
      <c r="DJ267" s="6">
        <v>58.334241711748561</v>
      </c>
      <c r="DK267" s="6">
        <v>58.894555538575673</v>
      </c>
      <c r="DL267" s="6">
        <v>59.823187325262197</v>
      </c>
      <c r="DM267" s="6">
        <v>61.086765918193962</v>
      </c>
      <c r="DN267" s="6">
        <v>62.639295705729367</v>
      </c>
      <c r="DO267" s="6">
        <v>64.421337678858492</v>
      </c>
      <c r="DP267" s="6">
        <v>66.359190491862208</v>
      </c>
      <c r="DQ267" s="6">
        <v>68.364071522971358</v>
      </c>
      <c r="DR267" s="6">
        <v>70.331297935025901</v>
      </c>
      <c r="DS267" s="6">
        <v>72.13946773613398</v>
      </c>
      <c r="DT267" s="6">
        <v>73.649640840331159</v>
      </c>
      <c r="DU267" s="6">
        <v>74.704520128239437</v>
      </c>
      <c r="DV267" s="6">
        <v>75.12763250772656</v>
      </c>
      <c r="DW267" s="6">
        <v>74.722509974564957</v>
      </c>
      <c r="DX267" s="6">
        <v>81.750946372032189</v>
      </c>
      <c r="DY267" s="6">
        <v>85.936492402185564</v>
      </c>
      <c r="EA267" s="6">
        <v>4.5229767674630304E-6</v>
      </c>
      <c r="EB267" s="6">
        <v>1.3940464509053341E-4</v>
      </c>
      <c r="EC267" s="6">
        <v>-2.0201723704270833E-3</v>
      </c>
      <c r="ED267" s="6">
        <v>-5.3775427774103067E-2</v>
      </c>
      <c r="EE267" s="6">
        <v>1.1762265214155143</v>
      </c>
      <c r="EF267" s="6">
        <v>63.305243176566137</v>
      </c>
    </row>
    <row r="268" spans="1:136" s="6" customFormat="1" x14ac:dyDescent="0.25">
      <c r="A268" s="6">
        <v>0.97540000000000004</v>
      </c>
      <c r="B268" s="6">
        <v>0.75744686999999999</v>
      </c>
      <c r="C268" s="6">
        <v>0.77500000000000002</v>
      </c>
      <c r="D268" s="6">
        <v>0.60362812499999996</v>
      </c>
      <c r="G268" s="6" t="s">
        <v>104</v>
      </c>
      <c r="I268" s="6">
        <v>0.93477211346849187</v>
      </c>
      <c r="J268" s="6">
        <v>0.90328475636809102</v>
      </c>
      <c r="K268" s="6">
        <v>0.87756495333398798</v>
      </c>
      <c r="L268" s="6">
        <v>0.85687247477203676</v>
      </c>
      <c r="M268" s="6">
        <v>0.84051994605538649</v>
      </c>
      <c r="N268" s="6">
        <v>0.82787151714534457</v>
      </c>
      <c r="O268" s="6">
        <v>0.81834153221223782</v>
      </c>
      <c r="P268" s="6">
        <v>0.8113931992562754</v>
      </c>
      <c r="Q268" s="6">
        <v>0.80653725972841039</v>
      </c>
      <c r="R268" s="6">
        <v>0.80333065815120208</v>
      </c>
      <c r="S268" s="6">
        <v>0.80137521173967796</v>
      </c>
      <c r="T268" s="6">
        <v>0.80031628002219624</v>
      </c>
      <c r="U268" s="6">
        <v>0.79984143446130729</v>
      </c>
      <c r="V268" s="6">
        <v>0.79967912807461639</v>
      </c>
      <c r="W268" s="6">
        <v>0.7995973650556456</v>
      </c>
      <c r="X268" s="6">
        <v>0.79940237039469553</v>
      </c>
      <c r="Y268" s="6">
        <v>0.79893725949970817</v>
      </c>
      <c r="Z268" s="6">
        <v>0.79808070781712837</v>
      </c>
      <c r="AA268" s="6">
        <v>0.79674562045276609</v>
      </c>
      <c r="AB268" s="6">
        <v>0.79487780179265888</v>
      </c>
      <c r="AC268" s="6">
        <v>0.7924546251239335</v>
      </c>
      <c r="AD268" s="6">
        <v>0.78948370225566822</v>
      </c>
      <c r="AE268" s="6">
        <v>0.78600155313975506</v>
      </c>
      <c r="AF268" s="6">
        <v>0.78207227549176173</v>
      </c>
      <c r="AG268" s="6">
        <v>0.77778621441179385</v>
      </c>
      <c r="AH268" s="6">
        <v>0.77325863200535705</v>
      </c>
      <c r="AI268" s="6">
        <v>0.76862837700421882</v>
      </c>
      <c r="AJ268" s="6">
        <v>0.76405655438727105</v>
      </c>
      <c r="AK268" s="6">
        <v>0.75972519500139191</v>
      </c>
      <c r="AL268" s="6">
        <v>0.75583592518230802</v>
      </c>
      <c r="AM268" s="6">
        <v>0.75260863637545627</v>
      </c>
      <c r="AN268" s="6">
        <v>0.75028015475684651</v>
      </c>
      <c r="AO268" s="6">
        <v>0.74910291085392322</v>
      </c>
      <c r="AP268" s="6">
        <v>0.74934360916642773</v>
      </c>
      <c r="AQ268" s="6">
        <v>0.75128189778726018</v>
      </c>
      <c r="AR268" s="6">
        <v>0.75520903802334216</v>
      </c>
      <c r="AS268" s="6">
        <v>0.76142657401647806</v>
      </c>
      <c r="AT268" s="6">
        <v>0.77024500236421778</v>
      </c>
      <c r="AU268" s="6">
        <v>0.78198244174071851</v>
      </c>
      <c r="AV268" s="6">
        <v>0.79696330251760727</v>
      </c>
      <c r="AW268" s="6">
        <v>0.81551695638484223</v>
      </c>
      <c r="AX268" s="6">
        <v>0.83797640597157574</v>
      </c>
      <c r="AY268" s="6">
        <v>0.86467695446701565</v>
      </c>
      <c r="AZ268" s="6">
        <v>0.89595487524128803</v>
      </c>
      <c r="BA268" s="6">
        <v>0.93214608146629896</v>
      </c>
      <c r="BB268" s="6">
        <v>0.97358479573659662</v>
      </c>
      <c r="BC268" s="6">
        <v>1.0206022196902338</v>
      </c>
      <c r="BD268" s="6">
        <v>1.073525203629629</v>
      </c>
      <c r="BE268" s="6">
        <v>1.1326749161424299</v>
      </c>
      <c r="BF268" s="6">
        <v>1.2115911957409005</v>
      </c>
      <c r="BG268" s="6">
        <v>1.2965489881214456</v>
      </c>
      <c r="BI268" s="6">
        <v>-3.1176272772042131E-9</v>
      </c>
      <c r="BJ268" s="6">
        <v>1.0531999965405943E-6</v>
      </c>
      <c r="BK268" s="6">
        <v>4.2371898195408523E-5</v>
      </c>
      <c r="BL268" s="6">
        <v>2.970786228478474E-4</v>
      </c>
      <c r="BM268" s="6">
        <v>-3.9756789452149209E-3</v>
      </c>
      <c r="BN268" s="6">
        <v>0.75972034016389534</v>
      </c>
      <c r="BS268" s="6">
        <v>0.96299999999999997</v>
      </c>
      <c r="BT268" s="6">
        <v>0.83066453999999978</v>
      </c>
      <c r="BU268" s="6">
        <v>0.86</v>
      </c>
      <c r="BV268" s="6">
        <v>0.74522095999999993</v>
      </c>
      <c r="BY268" s="6" t="s">
        <v>100</v>
      </c>
      <c r="CA268" s="6">
        <v>20.910407744933909</v>
      </c>
      <c r="CB268" s="6">
        <v>20.153466554467975</v>
      </c>
      <c r="CC268" s="6">
        <v>19.965448864836397</v>
      </c>
      <c r="CD268" s="6">
        <v>20.216714450278385</v>
      </c>
      <c r="CE268" s="6">
        <v>20.792730755056539</v>
      </c>
      <c r="CF268" s="6">
        <v>21.59332324165667</v>
      </c>
      <c r="CG268" s="6">
        <v>22.531925738987535</v>
      </c>
      <c r="CH268" s="6">
        <v>23.534830790580571</v>
      </c>
      <c r="CI268" s="6">
        <v>24.54044000278968</v>
      </c>
      <c r="CJ268" s="6">
        <v>25.498514392990955</v>
      </c>
      <c r="CK268" s="6">
        <v>26.369424737782413</v>
      </c>
      <c r="CL268" s="6">
        <v>27.123401921183806</v>
      </c>
      <c r="CM268" s="6">
        <v>27.739787282836311</v>
      </c>
      <c r="CN268" s="6">
        <v>28.206282966202306</v>
      </c>
      <c r="CO268" s="6">
        <v>28.518202266765144</v>
      </c>
      <c r="CP268" s="6">
        <v>28.677719980228865</v>
      </c>
      <c r="CQ268" s="6">
        <v>28.693122750717976</v>
      </c>
      <c r="CR268" s="6">
        <v>28.578059418977194</v>
      </c>
      <c r="CS268" s="6">
        <v>28.350791370571184</v>
      </c>
      <c r="CT268" s="6">
        <v>28.03344288408433</v>
      </c>
      <c r="CU268" s="6">
        <v>27.651251479320479</v>
      </c>
      <c r="CV268" s="6">
        <v>27.231818265502699</v>
      </c>
      <c r="CW268" s="6">
        <v>26.804358289473011</v>
      </c>
      <c r="CX268" s="6">
        <v>26.398950883892162</v>
      </c>
      <c r="CY268" s="6">
        <v>26.045790015439373</v>
      </c>
      <c r="CZ268" s="6">
        <v>25.774434633012067</v>
      </c>
      <c r="DA268" s="6">
        <v>25.613059015925661</v>
      </c>
      <c r="DB268" s="6">
        <v>25.587703122113286</v>
      </c>
      <c r="DC268" s="6">
        <v>25.721522936325545</v>
      </c>
      <c r="DD268" s="6">
        <v>26.034040818330276</v>
      </c>
      <c r="DE268" s="6">
        <v>26.54039585111229</v>
      </c>
      <c r="DF268" s="6">
        <v>27.25059418907313</v>
      </c>
      <c r="DG268" s="6">
        <v>28.168759406230816</v>
      </c>
      <c r="DH268" s="6">
        <v>29.29238284441961</v>
      </c>
      <c r="DI268" s="6">
        <v>30.611573961489754</v>
      </c>
      <c r="DJ268" s="6">
        <v>32.10831067950722</v>
      </c>
      <c r="DK268" s="6">
        <v>33.755689732953478</v>
      </c>
      <c r="DL268" s="6">
        <v>35.517177016925231</v>
      </c>
      <c r="DM268" s="6">
        <v>37.345857935334166</v>
      </c>
      <c r="DN268" s="6">
        <v>39.183687749106738</v>
      </c>
      <c r="DO268" s="6">
        <v>40.960741924383868</v>
      </c>
      <c r="DP268" s="6">
        <v>42.594466480720726</v>
      </c>
      <c r="DQ268" s="6">
        <v>43.988928339286495</v>
      </c>
      <c r="DR268" s="6">
        <v>45.034065671064091</v>
      </c>
      <c r="DS268" s="6">
        <v>45.604938245049937</v>
      </c>
      <c r="DT268" s="6">
        <v>45.560977776453711</v>
      </c>
      <c r="DU268" s="6">
        <v>44.745238274898085</v>
      </c>
      <c r="DV268" s="6">
        <v>42.983646392618482</v>
      </c>
      <c r="DW268" s="6">
        <v>40.08425177266286</v>
      </c>
      <c r="DX268" s="6">
        <v>36.674456597311355</v>
      </c>
      <c r="DY268" s="6">
        <v>31.69627706475012</v>
      </c>
      <c r="EA268" s="6">
        <v>-5.1219981905151195E-6</v>
      </c>
      <c r="EB268" s="6">
        <v>-2.0607289944709353E-4</v>
      </c>
      <c r="EC268" s="6">
        <v>6.4503195431075933E-4</v>
      </c>
      <c r="ED268" s="6">
        <v>8.8582218116916189E-2</v>
      </c>
      <c r="EE268" s="6">
        <v>0.65498969581283795</v>
      </c>
      <c r="EF268" s="6">
        <v>27.365398388424161</v>
      </c>
    </row>
    <row r="269" spans="1:136" s="6" customFormat="1" x14ac:dyDescent="0.25">
      <c r="A269" s="6">
        <v>0.97540000000000004</v>
      </c>
      <c r="B269" s="6">
        <v>0.75631296749999999</v>
      </c>
      <c r="C269" s="6">
        <v>0.77500000000000002</v>
      </c>
      <c r="D269" s="6">
        <v>0.60122562499999999</v>
      </c>
      <c r="G269" s="6" t="s">
        <v>106</v>
      </c>
      <c r="I269" s="6">
        <v>0.14131930121810204</v>
      </c>
      <c r="J269" s="6">
        <v>0.1353025150732079</v>
      </c>
      <c r="K269" s="6">
        <v>0.12924429304190915</v>
      </c>
      <c r="L269" s="6">
        <v>0.12317777448566057</v>
      </c>
      <c r="M269" s="6">
        <v>0.11713636699239163</v>
      </c>
      <c r="N269" s="6">
        <v>0.1111535898235422</v>
      </c>
      <c r="O269" s="6">
        <v>0.10526291736109812</v>
      </c>
      <c r="P269" s="6">
        <v>9.9497622554627074E-2</v>
      </c>
      <c r="Q269" s="6">
        <v>9.3890620368313985E-2</v>
      </c>
      <c r="R269" s="6">
        <v>8.8474311227996927E-2</v>
      </c>
      <c r="S269" s="6">
        <v>8.3280424468202718E-2</v>
      </c>
      <c r="T269" s="6">
        <v>7.8339861779182507E-2</v>
      </c>
      <c r="U269" s="6">
        <v>7.3682540653947637E-2</v>
      </c>
      <c r="V269" s="6">
        <v>6.9337237835305057E-2</v>
      </c>
      <c r="W269" s="6">
        <v>6.533143276289323E-2</v>
      </c>
      <c r="X269" s="6">
        <v>6.1691151020217674E-2</v>
      </c>
      <c r="Y269" s="6">
        <v>5.8440807781686664E-2</v>
      </c>
      <c r="Z269" s="6">
        <v>5.5603051259646916E-2</v>
      </c>
      <c r="AA269" s="6">
        <v>5.3198606151419227E-2</v>
      </c>
      <c r="AB269" s="6">
        <v>5.1246117086334197E-2</v>
      </c>
      <c r="AC269" s="6">
        <v>4.9761992072767824E-2</v>
      </c>
      <c r="AD269" s="6">
        <v>4.8760245945177264E-2</v>
      </c>
      <c r="AE269" s="6">
        <v>4.8252343811136425E-2</v>
      </c>
      <c r="AF269" s="6">
        <v>4.8247044498371701E-2</v>
      </c>
      <c r="AG269" s="6">
        <v>4.8750244001797588E-2</v>
      </c>
      <c r="AH269" s="6">
        <v>4.9764818930552387E-2</v>
      </c>
      <c r="AI269" s="6">
        <v>5.1290469955033863E-2</v>
      </c>
      <c r="AJ269" s="6">
        <v>5.3323565253934932E-2</v>
      </c>
      <c r="AK269" s="6">
        <v>5.5856983961279312E-2</v>
      </c>
      <c r="AL269" s="6">
        <v>5.8879959613457204E-2</v>
      </c>
      <c r="AM269" s="6">
        <v>6.2377923596260973E-2</v>
      </c>
      <c r="AN269" s="6">
        <v>6.6332348591920789E-2</v>
      </c>
      <c r="AO269" s="6">
        <v>7.0720592026140325E-2</v>
      </c>
      <c r="AP269" s="6">
        <v>7.5515739515132421E-2</v>
      </c>
      <c r="AQ269" s="6">
        <v>8.0686448312654743E-2</v>
      </c>
      <c r="AR269" s="6">
        <v>8.6196790757045491E-2</v>
      </c>
      <c r="AS269" s="6">
        <v>9.2006097718259031E-2</v>
      </c>
      <c r="AT269" s="6">
        <v>9.8068802044901551E-2</v>
      </c>
      <c r="AU269" s="6">
        <v>0.10433428201126679</v>
      </c>
      <c r="AV269" s="6">
        <v>0.11074670476437168</v>
      </c>
      <c r="AW269" s="6">
        <v>0.11724486977099201</v>
      </c>
      <c r="AX269" s="6">
        <v>0.12376205226469809</v>
      </c>
      <c r="AY269" s="6">
        <v>0.13022584669289045</v>
      </c>
      <c r="AZ269" s="6">
        <v>0.13655801016383551</v>
      </c>
      <c r="BA269" s="6">
        <v>0.14267430589370117</v>
      </c>
      <c r="BB269" s="6">
        <v>0.14848434665359264</v>
      </c>
      <c r="BC269" s="6">
        <v>0.15389143821658796</v>
      </c>
      <c r="BD269" s="6">
        <v>0.15879242280477374</v>
      </c>
      <c r="BE269" s="6">
        <v>0.1630775225362808</v>
      </c>
      <c r="BF269" s="6">
        <v>0.16790335040705934</v>
      </c>
      <c r="BG269" s="6">
        <v>0.16940451520305722</v>
      </c>
      <c r="BI269" s="6">
        <v>-2.8763269674935291E-9</v>
      </c>
      <c r="BJ269" s="6">
        <v>-2.2395355835750469E-7</v>
      </c>
      <c r="BK269" s="6">
        <v>-2.942727064621173E-6</v>
      </c>
      <c r="BL269" s="6">
        <v>2.5126664759274586E-4</v>
      </c>
      <c r="BM269" s="6">
        <v>3.788310747201444E-3</v>
      </c>
      <c r="BN269" s="6">
        <v>6.1710273372079412E-2</v>
      </c>
      <c r="BS269" s="6">
        <v>0.97540000000000004</v>
      </c>
      <c r="BT269" s="6">
        <v>0.75805161799999998</v>
      </c>
      <c r="BU269" s="6">
        <v>0.77500000000000002</v>
      </c>
      <c r="BV269" s="6">
        <v>0.59101500000000007</v>
      </c>
      <c r="BY269" s="6" t="s">
        <v>102</v>
      </c>
      <c r="CA269" s="6">
        <v>13.833758178880691</v>
      </c>
      <c r="CB269" s="6">
        <v>13.561659781899198</v>
      </c>
      <c r="CC269" s="6">
        <v>13.467428798634305</v>
      </c>
      <c r="CD269" s="6">
        <v>13.515653831242114</v>
      </c>
      <c r="CE269" s="6">
        <v>13.674569214461304</v>
      </c>
      <c r="CF269" s="6">
        <v>13.915890474098765</v>
      </c>
      <c r="CG269" s="6">
        <v>14.21464978551521</v>
      </c>
      <c r="CH269" s="6">
        <v>14.549031432110828</v>
      </c>
      <c r="CI269" s="6">
        <v>14.900207263810888</v>
      </c>
      <c r="CJ269" s="6">
        <v>15.252172155551394</v>
      </c>
      <c r="CK269" s="6">
        <v>15.591579465764688</v>
      </c>
      <c r="CL269" s="6">
        <v>15.907576494865101</v>
      </c>
      <c r="CM269" s="6">
        <v>16.191639943734572</v>
      </c>
      <c r="CN269" s="6">
        <v>16.437411372208281</v>
      </c>
      <c r="CO269" s="6">
        <v>16.640532657560275</v>
      </c>
      <c r="CP269" s="6">
        <v>16.798481452989098</v>
      </c>
      <c r="CQ269" s="6">
        <v>16.910406646103425</v>
      </c>
      <c r="CR269" s="6">
        <v>16.97696381740769</v>
      </c>
      <c r="CS269" s="6">
        <v>17.000150698787703</v>
      </c>
      <c r="CT269" s="6">
        <v>16.983142631996298</v>
      </c>
      <c r="CU269" s="6">
        <v>16.930128027138952</v>
      </c>
      <c r="CV269" s="6">
        <v>16.846143821159416</v>
      </c>
      <c r="CW269" s="6">
        <v>16.736910936325348</v>
      </c>
      <c r="CX269" s="6">
        <v>16.608669738713935</v>
      </c>
      <c r="CY269" s="6">
        <v>16.468015496697525</v>
      </c>
      <c r="CZ269" s="6">
        <v>16.32173383942926</v>
      </c>
      <c r="DA269" s="6">
        <v>16.176636215328706</v>
      </c>
      <c r="DB269" s="6">
        <v>16.039395350567478</v>
      </c>
      <c r="DC269" s="6">
        <v>15.916380707554865</v>
      </c>
      <c r="DD269" s="6">
        <v>15.813493943423472</v>
      </c>
      <c r="DE269" s="6">
        <v>15.736004368514841</v>
      </c>
      <c r="DF269" s="6">
        <v>15.688384404865081</v>
      </c>
      <c r="DG269" s="6">
        <v>15.6741450446905</v>
      </c>
      <c r="DH269" s="6">
        <v>15.695671308873228</v>
      </c>
      <c r="DI269" s="6">
        <v>15.754057705446858</v>
      </c>
      <c r="DJ269" s="6">
        <v>15.848943688082061</v>
      </c>
      <c r="DK269" s="6">
        <v>15.978349114572229</v>
      </c>
      <c r="DL269" s="6">
        <v>16.138509705319091</v>
      </c>
      <c r="DM269" s="6">
        <v>16.32371250181836</v>
      </c>
      <c r="DN269" s="6">
        <v>16.526131325145339</v>
      </c>
      <c r="DO269" s="6">
        <v>16.735662234440575</v>
      </c>
      <c r="DP269" s="6">
        <v>16.939758985395468</v>
      </c>
      <c r="DQ269" s="6">
        <v>17.123268488737914</v>
      </c>
      <c r="DR269" s="6">
        <v>17.268266268717927</v>
      </c>
      <c r="DS269" s="6">
        <v>17.353891921593267</v>
      </c>
      <c r="DT269" s="6">
        <v>17.35618457411508</v>
      </c>
      <c r="DU269" s="6">
        <v>17.247918342013516</v>
      </c>
      <c r="DV269" s="6">
        <v>16.998437788483361</v>
      </c>
      <c r="DW269" s="6">
        <v>16.573493382669678</v>
      </c>
      <c r="DX269" s="6">
        <v>15.962072670496262</v>
      </c>
      <c r="DY269" s="6">
        <v>15.161365080069871</v>
      </c>
      <c r="EA269" s="6">
        <v>-1.3325885894297318E-6</v>
      </c>
      <c r="EB269" s="6">
        <v>-3.9456078890220775E-5</v>
      </c>
      <c r="EC269" s="6">
        <v>7.0211216017540968E-4</v>
      </c>
      <c r="ED269" s="6">
        <v>1.5942998805289085E-2</v>
      </c>
      <c r="EE269" s="6">
        <v>-8.7915340733173142E-2</v>
      </c>
      <c r="EF269" s="6">
        <v>15.502831199824888</v>
      </c>
    </row>
    <row r="270" spans="1:136" s="6" customFormat="1" x14ac:dyDescent="0.25">
      <c r="A270" s="6">
        <v>0.94499999999999995</v>
      </c>
      <c r="B270" s="6">
        <v>0.65224341861553992</v>
      </c>
      <c r="C270" s="6">
        <v>0.69</v>
      </c>
      <c r="D270" s="6">
        <v>0.45669034479795934</v>
      </c>
      <c r="G270" s="6" t="s">
        <v>113</v>
      </c>
      <c r="I270" s="6">
        <v>24.372613251898738</v>
      </c>
      <c r="J270" s="6">
        <v>25.248171678003352</v>
      </c>
      <c r="K270" s="6">
        <v>25.980140323496286</v>
      </c>
      <c r="L270" s="6">
        <v>26.597792927681077</v>
      </c>
      <c r="M270" s="6">
        <v>27.126723936665734</v>
      </c>
      <c r="N270" s="6">
        <v>27.589054908872377</v>
      </c>
      <c r="O270" s="6">
        <v>28.003640920547028</v>
      </c>
      <c r="P270" s="6">
        <v>28.386276971269318</v>
      </c>
      <c r="Q270" s="6">
        <v>28.749904389462202</v>
      </c>
      <c r="R270" s="6">
        <v>29.104817237901678</v>
      </c>
      <c r="S270" s="6">
        <v>29.458868719226523</v>
      </c>
      <c r="T270" s="6">
        <v>29.817677581448002</v>
      </c>
      <c r="U270" s="6">
        <v>30.184834523459617</v>
      </c>
      <c r="V270" s="6">
        <v>30.562108600546786</v>
      </c>
      <c r="W270" s="6">
        <v>30.949653629896613</v>
      </c>
      <c r="X270" s="6">
        <v>31.346214596107586</v>
      </c>
      <c r="Y270" s="6">
        <v>31.749334056699293</v>
      </c>
      <c r="Z270" s="6">
        <v>32.155558547622178</v>
      </c>
      <c r="AA270" s="6">
        <v>32.560644988767216</v>
      </c>
      <c r="AB270" s="6">
        <v>32.959767089475683</v>
      </c>
      <c r="AC270" s="6">
        <v>33.347721754048848</v>
      </c>
      <c r="AD270" s="6">
        <v>33.719135487257716</v>
      </c>
      <c r="AE270" s="6">
        <v>34.068670799852733</v>
      </c>
      <c r="AF270" s="6">
        <v>34.391232614073516</v>
      </c>
      <c r="AG270" s="6">
        <v>34.682174669158584</v>
      </c>
      <c r="AH270" s="6">
        <v>34.937505926855067</v>
      </c>
      <c r="AI270" s="6">
        <v>35.154096976928457</v>
      </c>
      <c r="AJ270" s="6">
        <v>35.329886442672283</v>
      </c>
      <c r="AK270" s="6">
        <v>35.46408738641788</v>
      </c>
      <c r="AL270" s="6">
        <v>35.557393715044093</v>
      </c>
      <c r="AM270" s="6">
        <v>35.612186585486988</v>
      </c>
      <c r="AN270" s="6">
        <v>35.632740810249601</v>
      </c>
      <c r="AO270" s="6">
        <v>35.625431262911654</v>
      </c>
      <c r="AP270" s="6">
        <v>35.598939283639247</v>
      </c>
      <c r="AQ270" s="6">
        <v>35.564459084694626</v>
      </c>
      <c r="AR270" s="6">
        <v>35.535904155945893</v>
      </c>
      <c r="AS270" s="6">
        <v>35.530113670376693</v>
      </c>
      <c r="AT270" s="6">
        <v>35.567058889596005</v>
      </c>
      <c r="AU270" s="6">
        <v>35.670049569347789</v>
      </c>
      <c r="AV270" s="6">
        <v>35.865940365020776</v>
      </c>
      <c r="AW270" s="6">
        <v>36.185337237158144</v>
      </c>
      <c r="AX270" s="6">
        <v>36.662803856967258</v>
      </c>
      <c r="AY270" s="6">
        <v>37.337068011829416</v>
      </c>
      <c r="AZ270" s="6">
        <v>38.25122801080952</v>
      </c>
      <c r="BA270" s="6">
        <v>39.452959090165841</v>
      </c>
      <c r="BB270" s="6">
        <v>40.994719818859743</v>
      </c>
      <c r="BC270" s="6">
        <v>42.933958504065366</v>
      </c>
      <c r="BD270" s="6">
        <v>45.333319596679402</v>
      </c>
      <c r="BE270" s="6">
        <v>48.260850096830779</v>
      </c>
      <c r="BF270" s="6">
        <v>48.639791641080777</v>
      </c>
      <c r="BG270" s="6">
        <v>49.855233974371096</v>
      </c>
      <c r="BI270" s="6">
        <v>2.2193366007828182E-7</v>
      </c>
      <c r="BJ270" s="6">
        <v>1.7836250408909906E-5</v>
      </c>
      <c r="BK270" s="6">
        <v>4.2532030938282321E-4</v>
      </c>
      <c r="BL270" s="6">
        <v>-3.9358165395831975E-3</v>
      </c>
      <c r="BM270" s="6">
        <v>0.1936286309778977</v>
      </c>
      <c r="BN270" s="6">
        <v>40.590437717907747</v>
      </c>
      <c r="BS270" s="6">
        <v>0.97540000000000004</v>
      </c>
      <c r="BT270" s="6">
        <v>0.75744686999999999</v>
      </c>
      <c r="BU270" s="6">
        <v>0.77500000000000002</v>
      </c>
      <c r="BV270" s="6">
        <v>0.60362812499999996</v>
      </c>
      <c r="BY270" s="6" t="s">
        <v>104</v>
      </c>
      <c r="CA270" s="6">
        <v>0.93477211346849187</v>
      </c>
      <c r="CB270" s="6">
        <v>0.90328475636809102</v>
      </c>
      <c r="CC270" s="6">
        <v>0.87756495333398798</v>
      </c>
      <c r="CD270" s="6">
        <v>0.85687247477203676</v>
      </c>
      <c r="CE270" s="6">
        <v>0.84051994605538649</v>
      </c>
      <c r="CF270" s="6">
        <v>0.82787151714534457</v>
      </c>
      <c r="CG270" s="6">
        <v>0.81834153221223782</v>
      </c>
      <c r="CH270" s="6">
        <v>0.8113931992562754</v>
      </c>
      <c r="CI270" s="6">
        <v>0.80653725972841039</v>
      </c>
      <c r="CJ270" s="6">
        <v>0.80333065815120208</v>
      </c>
      <c r="CK270" s="6">
        <v>0.80137521173967796</v>
      </c>
      <c r="CL270" s="6">
        <v>0.80031628002219624</v>
      </c>
      <c r="CM270" s="6">
        <v>0.79984143446130729</v>
      </c>
      <c r="CN270" s="6">
        <v>0.79967912807461639</v>
      </c>
      <c r="CO270" s="6">
        <v>0.7995973650556456</v>
      </c>
      <c r="CP270" s="6">
        <v>0.79940237039469553</v>
      </c>
      <c r="CQ270" s="6">
        <v>0.79893725949970817</v>
      </c>
      <c r="CR270" s="6">
        <v>0.79808070781712837</v>
      </c>
      <c r="CS270" s="6">
        <v>0.79674562045276609</v>
      </c>
      <c r="CT270" s="6">
        <v>0.79487780179265888</v>
      </c>
      <c r="CU270" s="6">
        <v>0.7924546251239335</v>
      </c>
      <c r="CV270" s="6">
        <v>0.78948370225566822</v>
      </c>
      <c r="CW270" s="6">
        <v>0.78600155313975506</v>
      </c>
      <c r="CX270" s="6">
        <v>0.78207227549176173</v>
      </c>
      <c r="CY270" s="6">
        <v>0.77778621441179385</v>
      </c>
      <c r="CZ270" s="6">
        <v>0.77325863200535705</v>
      </c>
      <c r="DA270" s="6">
        <v>0.76862837700421882</v>
      </c>
      <c r="DB270" s="6">
        <v>0.76405655438727105</v>
      </c>
      <c r="DC270" s="6">
        <v>0.75972519500139191</v>
      </c>
      <c r="DD270" s="6">
        <v>0.75583592518230802</v>
      </c>
      <c r="DE270" s="6">
        <v>0.75260863637545627</v>
      </c>
      <c r="DF270" s="6">
        <v>0.75028015475684651</v>
      </c>
      <c r="DG270" s="6">
        <v>0.74910291085392322</v>
      </c>
      <c r="DH270" s="6">
        <v>0.74934360916642773</v>
      </c>
      <c r="DI270" s="6">
        <v>0.75128189778726018</v>
      </c>
      <c r="DJ270" s="6">
        <v>0.75520903802334216</v>
      </c>
      <c r="DK270" s="6">
        <v>0.76142657401647806</v>
      </c>
      <c r="DL270" s="6">
        <v>0.77024500236421778</v>
      </c>
      <c r="DM270" s="6">
        <v>0.78198244174071851</v>
      </c>
      <c r="DN270" s="6">
        <v>0.79696330251760727</v>
      </c>
      <c r="DO270" s="6">
        <v>0.81551695638484223</v>
      </c>
      <c r="DP270" s="6">
        <v>0.83797640597157574</v>
      </c>
      <c r="DQ270" s="6">
        <v>0.86467695446701565</v>
      </c>
      <c r="DR270" s="6">
        <v>0.89595487524128803</v>
      </c>
      <c r="DS270" s="6">
        <v>0.93214608146629896</v>
      </c>
      <c r="DT270" s="6">
        <v>0.97358479573659662</v>
      </c>
      <c r="DU270" s="6">
        <v>1.0206022196902338</v>
      </c>
      <c r="DV270" s="6">
        <v>1.073525203629629</v>
      </c>
      <c r="DW270" s="6">
        <v>1.1326749161424299</v>
      </c>
      <c r="DX270" s="6">
        <v>1.2115911957409005</v>
      </c>
      <c r="DY270" s="6">
        <v>1.2965489881214456</v>
      </c>
      <c r="EA270" s="6">
        <v>-3.1176272772042131E-9</v>
      </c>
      <c r="EB270" s="6">
        <v>1.0531999965405943E-6</v>
      </c>
      <c r="EC270" s="6">
        <v>4.2371898195408523E-5</v>
      </c>
      <c r="ED270" s="6">
        <v>2.970786228478474E-4</v>
      </c>
      <c r="EE270" s="6">
        <v>-3.9756789452149209E-3</v>
      </c>
      <c r="EF270" s="6">
        <v>0.75972034016389534</v>
      </c>
    </row>
    <row r="271" spans="1:136" s="6" customFormat="1" x14ac:dyDescent="0.25">
      <c r="A271" s="6">
        <v>0.95899999999999996</v>
      </c>
      <c r="B271" s="6">
        <v>0.74530602999999995</v>
      </c>
      <c r="C271" s="6">
        <v>0.77500000000000002</v>
      </c>
      <c r="D271" s="6">
        <v>0.59101500000000007</v>
      </c>
      <c r="G271" s="6" t="s">
        <v>110</v>
      </c>
      <c r="I271" s="6">
        <v>0</v>
      </c>
      <c r="J271" s="6">
        <v>0</v>
      </c>
      <c r="K271" s="6">
        <v>0</v>
      </c>
      <c r="L271" s="6">
        <v>0</v>
      </c>
      <c r="M271" s="6">
        <v>0</v>
      </c>
      <c r="N271" s="6">
        <v>0</v>
      </c>
      <c r="O271" s="6">
        <v>0</v>
      </c>
      <c r="P271" s="6">
        <v>0</v>
      </c>
      <c r="Q271" s="6">
        <v>0</v>
      </c>
      <c r="R271" s="6">
        <v>0</v>
      </c>
      <c r="S271" s="6">
        <v>0</v>
      </c>
      <c r="T271" s="6">
        <v>0</v>
      </c>
      <c r="U271" s="6">
        <v>0</v>
      </c>
      <c r="V271" s="6">
        <v>0</v>
      </c>
      <c r="W271" s="6">
        <v>0</v>
      </c>
      <c r="X271" s="6">
        <v>0</v>
      </c>
      <c r="Y271" s="6">
        <v>0</v>
      </c>
      <c r="Z271" s="6">
        <v>0</v>
      </c>
      <c r="AA271" s="6">
        <v>0</v>
      </c>
      <c r="AB271" s="6">
        <v>0</v>
      </c>
      <c r="AC271" s="6">
        <v>0</v>
      </c>
      <c r="AD271" s="6">
        <v>0</v>
      </c>
      <c r="AE271" s="6">
        <v>0</v>
      </c>
      <c r="AF271" s="6">
        <v>0</v>
      </c>
      <c r="AG271" s="6">
        <v>0</v>
      </c>
      <c r="AH271" s="6">
        <v>0</v>
      </c>
      <c r="AI271" s="6">
        <v>0</v>
      </c>
      <c r="AJ271" s="6">
        <v>0</v>
      </c>
      <c r="AK271" s="6">
        <v>0</v>
      </c>
      <c r="AL271" s="6">
        <v>0</v>
      </c>
      <c r="AM271" s="6">
        <v>0</v>
      </c>
      <c r="AN271" s="6">
        <v>0</v>
      </c>
      <c r="AO271" s="6">
        <v>0</v>
      </c>
      <c r="AP271" s="6">
        <v>0</v>
      </c>
      <c r="AQ271" s="6">
        <v>0</v>
      </c>
      <c r="AR271" s="6">
        <v>0</v>
      </c>
      <c r="AS271" s="6">
        <v>0</v>
      </c>
      <c r="AT271" s="6">
        <v>0</v>
      </c>
      <c r="AU271" s="6">
        <v>0</v>
      </c>
      <c r="AV271" s="6">
        <v>0</v>
      </c>
      <c r="AW271" s="6">
        <v>0</v>
      </c>
      <c r="AX271" s="6">
        <v>0</v>
      </c>
      <c r="AY271" s="6">
        <v>0</v>
      </c>
      <c r="AZ271" s="6">
        <v>0</v>
      </c>
      <c r="BA271" s="6">
        <v>0</v>
      </c>
      <c r="BB271" s="6">
        <v>0</v>
      </c>
      <c r="BC271" s="6">
        <v>0</v>
      </c>
      <c r="BD271" s="6">
        <v>0</v>
      </c>
      <c r="BE271" s="6">
        <v>0</v>
      </c>
      <c r="BS271" s="6">
        <v>0.97540000000000004</v>
      </c>
      <c r="BT271" s="6">
        <v>0.75631296749999999</v>
      </c>
      <c r="BU271" s="6">
        <v>0.77500000000000002</v>
      </c>
      <c r="BV271" s="6">
        <v>0.60122562499999999</v>
      </c>
      <c r="BY271" s="6" t="s">
        <v>106</v>
      </c>
      <c r="CA271" s="6">
        <v>0.14131930121810204</v>
      </c>
      <c r="CB271" s="6">
        <v>0.1353025150732079</v>
      </c>
      <c r="CC271" s="6">
        <v>0.12924429304190915</v>
      </c>
      <c r="CD271" s="6">
        <v>0.12317777448566057</v>
      </c>
      <c r="CE271" s="6">
        <v>0.11713636699239163</v>
      </c>
      <c r="CF271" s="6">
        <v>0.1111535898235422</v>
      </c>
      <c r="CG271" s="6">
        <v>0.10526291736109812</v>
      </c>
      <c r="CH271" s="6">
        <v>9.9497622554627074E-2</v>
      </c>
      <c r="CI271" s="6">
        <v>9.3890620368313985E-2</v>
      </c>
      <c r="CJ271" s="6">
        <v>8.8474311227996927E-2</v>
      </c>
      <c r="CK271" s="6">
        <v>8.3280424468202718E-2</v>
      </c>
      <c r="CL271" s="6">
        <v>7.8339861779182507E-2</v>
      </c>
      <c r="CM271" s="6">
        <v>7.3682540653947637E-2</v>
      </c>
      <c r="CN271" s="6">
        <v>6.9337237835305057E-2</v>
      </c>
      <c r="CO271" s="6">
        <v>6.533143276289323E-2</v>
      </c>
      <c r="CP271" s="6">
        <v>6.1691151020217674E-2</v>
      </c>
      <c r="CQ271" s="6">
        <v>5.8440807781686664E-2</v>
      </c>
      <c r="CR271" s="6">
        <v>5.5603051259646916E-2</v>
      </c>
      <c r="CS271" s="6">
        <v>5.3198606151419227E-2</v>
      </c>
      <c r="CT271" s="6">
        <v>5.1246117086334197E-2</v>
      </c>
      <c r="CU271" s="6">
        <v>4.9761992072767824E-2</v>
      </c>
      <c r="CV271" s="6">
        <v>4.8760245945177264E-2</v>
      </c>
      <c r="CW271" s="6">
        <v>4.8252343811136425E-2</v>
      </c>
      <c r="CX271" s="6">
        <v>4.8247044498371701E-2</v>
      </c>
      <c r="CY271" s="6">
        <v>4.8750244001797588E-2</v>
      </c>
      <c r="CZ271" s="6">
        <v>4.9764818930552387E-2</v>
      </c>
      <c r="DA271" s="6">
        <v>5.1290469955033863E-2</v>
      </c>
      <c r="DB271" s="6">
        <v>5.3323565253934932E-2</v>
      </c>
      <c r="DC271" s="6">
        <v>5.5856983961279312E-2</v>
      </c>
      <c r="DD271" s="6">
        <v>5.8879959613457204E-2</v>
      </c>
      <c r="DE271" s="6">
        <v>6.2377923596260973E-2</v>
      </c>
      <c r="DF271" s="6">
        <v>6.6332348591920789E-2</v>
      </c>
      <c r="DG271" s="6">
        <v>7.0720592026140325E-2</v>
      </c>
      <c r="DH271" s="6">
        <v>7.5515739515132421E-2</v>
      </c>
      <c r="DI271" s="6">
        <v>8.0686448312654743E-2</v>
      </c>
      <c r="DJ271" s="6">
        <v>8.6196790757045491E-2</v>
      </c>
      <c r="DK271" s="6">
        <v>9.2006097718259031E-2</v>
      </c>
      <c r="DL271" s="6">
        <v>9.8068802044901551E-2</v>
      </c>
      <c r="DM271" s="6">
        <v>0.10433428201126679</v>
      </c>
      <c r="DN271" s="6">
        <v>0.11074670476437168</v>
      </c>
      <c r="DO271" s="6">
        <v>0.11724486977099201</v>
      </c>
      <c r="DP271" s="6">
        <v>0.12376205226469809</v>
      </c>
      <c r="DQ271" s="6">
        <v>0.13022584669289045</v>
      </c>
      <c r="DR271" s="6">
        <v>0.13655801016383551</v>
      </c>
      <c r="DS271" s="6">
        <v>0.14267430589370117</v>
      </c>
      <c r="DT271" s="6">
        <v>0.14848434665359264</v>
      </c>
      <c r="DU271" s="6">
        <v>0.15389143821658796</v>
      </c>
      <c r="DV271" s="6">
        <v>0.15879242280477374</v>
      </c>
      <c r="DW271" s="6">
        <v>0.1630775225362808</v>
      </c>
      <c r="DX271" s="6">
        <v>0.16790335040705934</v>
      </c>
      <c r="DY271" s="6">
        <v>0.16940451520305722</v>
      </c>
      <c r="EA271" s="6">
        <v>-2.8763269674935291E-9</v>
      </c>
      <c r="EB271" s="6">
        <v>-2.2395355835750469E-7</v>
      </c>
      <c r="EC271" s="6">
        <v>-2.942727064621173E-6</v>
      </c>
      <c r="ED271" s="6">
        <v>2.5126664759274586E-4</v>
      </c>
      <c r="EE271" s="6">
        <v>3.788310747201444E-3</v>
      </c>
      <c r="EF271" s="6">
        <v>6.1710273372079412E-2</v>
      </c>
    </row>
    <row r="272" spans="1:136" s="6" customFormat="1" x14ac:dyDescent="0.25">
      <c r="BS272" s="6">
        <v>0.94499999999999995</v>
      </c>
      <c r="BT272" s="6">
        <v>0.65219892720146377</v>
      </c>
      <c r="BU272" s="6">
        <v>0.69</v>
      </c>
      <c r="BV272" s="6">
        <v>0.45587002439653834</v>
      </c>
      <c r="BY272" s="6" t="s">
        <v>113</v>
      </c>
      <c r="CA272" s="6">
        <v>24.372613251898738</v>
      </c>
      <c r="CB272" s="6">
        <v>25.248171678003352</v>
      </c>
      <c r="CC272" s="6">
        <v>25.980140323496286</v>
      </c>
      <c r="CD272" s="6">
        <v>26.597792927681077</v>
      </c>
      <c r="CE272" s="6">
        <v>27.126723936665734</v>
      </c>
      <c r="CF272" s="6">
        <v>27.589054908872377</v>
      </c>
      <c r="CG272" s="6">
        <v>28.003640920547028</v>
      </c>
      <c r="CH272" s="6">
        <v>28.386276971269318</v>
      </c>
      <c r="CI272" s="6">
        <v>28.749904389462202</v>
      </c>
      <c r="CJ272" s="6">
        <v>29.104817237901678</v>
      </c>
      <c r="CK272" s="6">
        <v>29.458868719226523</v>
      </c>
      <c r="CL272" s="6">
        <v>29.817677581448002</v>
      </c>
      <c r="CM272" s="6">
        <v>30.184834523459617</v>
      </c>
      <c r="CN272" s="6">
        <v>30.562108600546786</v>
      </c>
      <c r="CO272" s="6">
        <v>30.949653629896613</v>
      </c>
      <c r="CP272" s="6">
        <v>31.346214596107586</v>
      </c>
      <c r="CQ272" s="6">
        <v>31.749334056699293</v>
      </c>
      <c r="CR272" s="6">
        <v>32.155558547622178</v>
      </c>
      <c r="CS272" s="6">
        <v>32.560644988767216</v>
      </c>
      <c r="CT272" s="6">
        <v>32.959767089475683</v>
      </c>
      <c r="CU272" s="6">
        <v>33.347721754048848</v>
      </c>
      <c r="CV272" s="6">
        <v>33.719135487257716</v>
      </c>
      <c r="CW272" s="6">
        <v>34.068670799852733</v>
      </c>
      <c r="CX272" s="6">
        <v>34.391232614073516</v>
      </c>
      <c r="CY272" s="6">
        <v>34.682174669158584</v>
      </c>
      <c r="CZ272" s="6">
        <v>34.937505926855067</v>
      </c>
      <c r="DA272" s="6">
        <v>35.154096976928457</v>
      </c>
      <c r="DB272" s="6">
        <v>35.329886442672283</v>
      </c>
      <c r="DC272" s="6">
        <v>35.46408738641788</v>
      </c>
      <c r="DD272" s="6">
        <v>35.557393715044093</v>
      </c>
      <c r="DE272" s="6">
        <v>35.612186585486988</v>
      </c>
      <c r="DF272" s="6">
        <v>35.632740810249601</v>
      </c>
      <c r="DG272" s="6">
        <v>35.625431262911654</v>
      </c>
      <c r="DH272" s="6">
        <v>35.598939283639247</v>
      </c>
      <c r="DI272" s="6">
        <v>35.564459084694626</v>
      </c>
      <c r="DJ272" s="6">
        <v>35.535904155945893</v>
      </c>
      <c r="DK272" s="6">
        <v>35.530113670376693</v>
      </c>
      <c r="DL272" s="6">
        <v>35.567058889596005</v>
      </c>
      <c r="DM272" s="6">
        <v>35.670049569347789</v>
      </c>
      <c r="DN272" s="6">
        <v>35.865940365020776</v>
      </c>
      <c r="DO272" s="6">
        <v>36.185337237158144</v>
      </c>
      <c r="DP272" s="6">
        <v>36.662803856967258</v>
      </c>
      <c r="DQ272" s="6">
        <v>37.337068011829416</v>
      </c>
      <c r="DR272" s="6">
        <v>38.25122801080952</v>
      </c>
      <c r="DS272" s="6">
        <v>39.452959090165841</v>
      </c>
      <c r="DT272" s="6">
        <v>40.994719818859743</v>
      </c>
      <c r="DU272" s="6">
        <v>42.933958504065366</v>
      </c>
      <c r="DV272" s="6">
        <v>45.333319596679402</v>
      </c>
      <c r="DW272" s="6">
        <v>48.260850096830779</v>
      </c>
      <c r="DX272" s="6">
        <v>48.639791641080777</v>
      </c>
      <c r="DY272" s="6">
        <v>49.855233974371096</v>
      </c>
      <c r="EA272" s="6">
        <v>2.2193366007828182E-7</v>
      </c>
      <c r="EB272" s="6">
        <v>1.7836250408909906E-5</v>
      </c>
      <c r="EC272" s="6">
        <v>4.2532030938282321E-4</v>
      </c>
      <c r="ED272" s="6">
        <v>-3.9358165395831975E-3</v>
      </c>
      <c r="EE272" s="6">
        <v>0.1936286309778977</v>
      </c>
      <c r="EF272" s="6">
        <v>40.590437717907747</v>
      </c>
    </row>
    <row r="273" spans="1:136" s="6" customFormat="1" x14ac:dyDescent="0.25">
      <c r="BS273" s="6">
        <v>0.95899999999999996</v>
      </c>
      <c r="BT273" s="6">
        <v>0.74530602999999995</v>
      </c>
      <c r="BU273" s="6">
        <v>0.77500000000000002</v>
      </c>
      <c r="BV273" s="6">
        <v>0.59101500000000007</v>
      </c>
      <c r="BY273" s="6" t="s">
        <v>110</v>
      </c>
      <c r="CA273" s="6">
        <v>0</v>
      </c>
      <c r="CB273" s="6">
        <v>0</v>
      </c>
      <c r="CC273" s="6">
        <v>0</v>
      </c>
      <c r="CD273" s="6">
        <v>0</v>
      </c>
      <c r="CE273" s="6">
        <v>0</v>
      </c>
      <c r="CF273" s="6">
        <v>0</v>
      </c>
      <c r="CG273" s="6">
        <v>0</v>
      </c>
      <c r="CH273" s="6">
        <v>0</v>
      </c>
      <c r="CI273" s="6">
        <v>0</v>
      </c>
      <c r="CJ273" s="6">
        <v>0</v>
      </c>
      <c r="CK273" s="6">
        <v>0</v>
      </c>
      <c r="CL273" s="6">
        <v>0</v>
      </c>
      <c r="CM273" s="6">
        <v>0</v>
      </c>
      <c r="CN273" s="6">
        <v>0</v>
      </c>
      <c r="CO273" s="6">
        <v>0</v>
      </c>
      <c r="CP273" s="6">
        <v>0</v>
      </c>
      <c r="CQ273" s="6">
        <v>0</v>
      </c>
      <c r="CR273" s="6">
        <v>0</v>
      </c>
      <c r="CS273" s="6">
        <v>0</v>
      </c>
      <c r="CT273" s="6">
        <v>0</v>
      </c>
      <c r="CU273" s="6">
        <v>0</v>
      </c>
      <c r="CV273" s="6">
        <v>0</v>
      </c>
      <c r="CW273" s="6">
        <v>0</v>
      </c>
      <c r="CX273" s="6">
        <v>0</v>
      </c>
      <c r="CY273" s="6">
        <v>0</v>
      </c>
      <c r="CZ273" s="6">
        <v>0</v>
      </c>
      <c r="DA273" s="6">
        <v>0</v>
      </c>
      <c r="DB273" s="6">
        <v>0</v>
      </c>
      <c r="DC273" s="6">
        <v>0</v>
      </c>
      <c r="DD273" s="6">
        <v>0</v>
      </c>
      <c r="DE273" s="6">
        <v>0</v>
      </c>
      <c r="DF273" s="6">
        <v>0</v>
      </c>
      <c r="DG273" s="6">
        <v>0</v>
      </c>
      <c r="DH273" s="6">
        <v>0</v>
      </c>
      <c r="DI273" s="6">
        <v>0</v>
      </c>
      <c r="DJ273" s="6">
        <v>0</v>
      </c>
      <c r="DK273" s="6">
        <v>0</v>
      </c>
      <c r="DL273" s="6">
        <v>0</v>
      </c>
      <c r="DM273" s="6">
        <v>0</v>
      </c>
      <c r="DN273" s="6">
        <v>0</v>
      </c>
      <c r="DO273" s="6">
        <v>0</v>
      </c>
      <c r="DP273" s="6">
        <v>0</v>
      </c>
      <c r="DQ273" s="6">
        <v>0</v>
      </c>
      <c r="DR273" s="6">
        <v>0</v>
      </c>
      <c r="DS273" s="6">
        <v>0</v>
      </c>
      <c r="DT273" s="6">
        <v>0</v>
      </c>
      <c r="DU273" s="6">
        <v>0</v>
      </c>
      <c r="DV273" s="6">
        <v>0</v>
      </c>
      <c r="DW273" s="6">
        <v>0</v>
      </c>
    </row>
    <row r="274" spans="1:136" s="6" customFormat="1" x14ac:dyDescent="0.25">
      <c r="A274" s="6">
        <v>-40.768402588995315</v>
      </c>
      <c r="E274" s="6">
        <v>-45</v>
      </c>
    </row>
    <row r="275" spans="1:136" s="6" customFormat="1" x14ac:dyDescent="0.25">
      <c r="A275" s="6">
        <v>-40.768021848436547</v>
      </c>
      <c r="B275" s="6" t="s">
        <v>114</v>
      </c>
      <c r="G275" s="6" t="s">
        <v>115</v>
      </c>
      <c r="I275" s="6">
        <v>-51.208517108695339</v>
      </c>
      <c r="J275" s="6">
        <v>-50.953129421755669</v>
      </c>
      <c r="K275" s="6">
        <v>-50.772607062432805</v>
      </c>
      <c r="L275" s="6">
        <v>-50.650787104573602</v>
      </c>
      <c r="M275" s="6">
        <v>-50.575830016292954</v>
      </c>
      <c r="N275" s="6">
        <v>-50.538776100902624</v>
      </c>
      <c r="O275" s="6">
        <v>-50.532631776767701</v>
      </c>
      <c r="P275" s="6">
        <v>-50.551772670138774</v>
      </c>
      <c r="Q275" s="6">
        <v>-50.591543709483489</v>
      </c>
      <c r="R275" s="6">
        <v>-50.647986204876652</v>
      </c>
      <c r="S275" s="6">
        <v>-50.717649610448333</v>
      </c>
      <c r="T275" s="6">
        <v>-50.797461631537089</v>
      </c>
      <c r="U275" s="6">
        <v>-50.884639790212624</v>
      </c>
      <c r="V275" s="6">
        <v>-50.976633272929675</v>
      </c>
      <c r="W275" s="6">
        <v>-51.071087374037091</v>
      </c>
      <c r="X275" s="6">
        <v>-51.16582498687761</v>
      </c>
      <c r="Y275" s="6">
        <v>-51.258840896503564</v>
      </c>
      <c r="Z275" s="6">
        <v>-51.348305415369168</v>
      </c>
      <c r="AA275" s="6">
        <v>-51.432574385071092</v>
      </c>
      <c r="AB275" s="6">
        <v>-51.510202885563849</v>
      </c>
      <c r="AC275" s="6">
        <v>-51.579960247004621</v>
      </c>
      <c r="AD275" s="6">
        <v>-51.64084421521131</v>
      </c>
      <c r="AE275" s="6">
        <v>-51.692092420305698</v>
      </c>
      <c r="AF275" s="6">
        <v>-51.733189657138908</v>
      </c>
      <c r="AG275" s="6">
        <v>-51.763869903090011</v>
      </c>
      <c r="AH275" s="6">
        <v>-51.784112455156681</v>
      </c>
      <c r="AI275" s="6">
        <v>-51.794132033936791</v>
      </c>
      <c r="AJ275" s="6">
        <v>-51.79436314193142</v>
      </c>
      <c r="AK275" s="6">
        <v>-51.785439343386862</v>
      </c>
      <c r="AL275" s="6">
        <v>-51.76816842486565</v>
      </c>
      <c r="AM275" s="6">
        <v>-51.743504582507207</v>
      </c>
      <c r="AN275" s="6">
        <v>-51.71251885829686</v>
      </c>
      <c r="AO275" s="6">
        <v>-51.676369020230098</v>
      </c>
      <c r="AP275" s="6">
        <v>-51.636269966378713</v>
      </c>
      <c r="AQ275" s="6">
        <v>-51.593465553218977</v>
      </c>
      <c r="AR275" s="6">
        <v>-51.549202529736938</v>
      </c>
      <c r="AS275" s="6">
        <v>-51.50470702551646</v>
      </c>
      <c r="AT275" s="6">
        <v>-51.461163814958354</v>
      </c>
      <c r="AU275" s="6">
        <v>-51.419698377676568</v>
      </c>
      <c r="AV275" s="6">
        <v>-51.381361608434538</v>
      </c>
      <c r="AW275" s="6">
        <v>-51.347116904915559</v>
      </c>
      <c r="AX275" s="6">
        <v>-51.317829280172703</v>
      </c>
      <c r="AY275" s="6">
        <v>-51.294256107424665</v>
      </c>
      <c r="AZ275" s="6">
        <v>-51.277039104678181</v>
      </c>
      <c r="BA275" s="6">
        <v>-51.266697200989753</v>
      </c>
      <c r="BB275" s="6">
        <v>-51.263619990273178</v>
      </c>
      <c r="BC275" s="6">
        <v>-51.268061567627313</v>
      </c>
      <c r="BD275" s="6">
        <v>-51.280134652642474</v>
      </c>
      <c r="BE275" s="6">
        <v>-51.29980502926901</v>
      </c>
    </row>
    <row r="276" spans="1:136" s="6" customFormat="1" x14ac:dyDescent="0.25">
      <c r="A276" s="6">
        <v>3.8074055876791135E-4</v>
      </c>
      <c r="G276" s="6" t="s">
        <v>116</v>
      </c>
      <c r="I276" s="6">
        <v>-302.68457618995649</v>
      </c>
      <c r="J276" s="6">
        <v>-300.5617799352591</v>
      </c>
      <c r="K276" s="6">
        <v>-299.09294403092792</v>
      </c>
      <c r="L276" s="6">
        <v>-298.1371186933319</v>
      </c>
      <c r="M276" s="6">
        <v>-297.59088795541732</v>
      </c>
      <c r="N276" s="6">
        <v>-297.3758091757486</v>
      </c>
      <c r="O276" s="6">
        <v>-297.4304625327112</v>
      </c>
      <c r="P276" s="6">
        <v>-297.7052579459687</v>
      </c>
      <c r="Q276" s="6">
        <v>-298.15895769207157</v>
      </c>
      <c r="R276" s="6">
        <v>-298.75630610755235</v>
      </c>
      <c r="S276" s="6">
        <v>-299.46639880620694</v>
      </c>
      <c r="T276" s="6">
        <v>-300.26156262269876</v>
      </c>
      <c r="U276" s="6">
        <v>-301.1165995997884</v>
      </c>
      <c r="V276" s="6">
        <v>-302.00829785299567</v>
      </c>
      <c r="W276" s="6">
        <v>-302.91514231371622</v>
      </c>
      <c r="X276" s="6">
        <v>-303.81717673176558</v>
      </c>
      <c r="Y276" s="6">
        <v>-304.69597941453998</v>
      </c>
      <c r="Z276" s="6">
        <v>-305.53472180306909</v>
      </c>
      <c r="AA276" s="6">
        <v>-306.31828297865559</v>
      </c>
      <c r="AB276" s="6">
        <v>-307.03339581935683</v>
      </c>
      <c r="AC276" s="6">
        <v>-307.66880266335085</v>
      </c>
      <c r="AD276" s="6">
        <v>-308.21540058297848</v>
      </c>
      <c r="AE276" s="6">
        <v>-308.66635908901031</v>
      </c>
      <c r="AF276" s="6">
        <v>-309.01719641868266</v>
      </c>
      <c r="AG276" s="6">
        <v>-309.2658044763964</v>
      </c>
      <c r="AH276" s="6">
        <v>-309.41241680407114</v>
      </c>
      <c r="AI276" s="6">
        <v>-309.45951836579565</v>
      </c>
      <c r="AJ276" s="6">
        <v>-309.41170009747765</v>
      </c>
      <c r="AK276" s="6">
        <v>-309.27546476675184</v>
      </c>
      <c r="AL276" s="6">
        <v>-309.05899344450802</v>
      </c>
      <c r="AM276" s="6">
        <v>-308.77188364024255</v>
      </c>
      <c r="AN276" s="6">
        <v>-308.42487084913228</v>
      </c>
      <c r="AO276" s="6">
        <v>-308.02954496283843</v>
      </c>
      <c r="AP276" s="6">
        <v>-307.59807186481481</v>
      </c>
      <c r="AQ276" s="6">
        <v>-307.14292878169982</v>
      </c>
      <c r="AR276" s="6">
        <v>-306.67665983853288</v>
      </c>
      <c r="AS276" s="6">
        <v>-306.21165600404788</v>
      </c>
      <c r="AT276" s="6">
        <v>-305.75996141902993</v>
      </c>
      <c r="AU276" s="6">
        <v>-305.33310613545359</v>
      </c>
      <c r="AV276" s="6">
        <v>-304.94196366513438</v>
      </c>
      <c r="AW276" s="6">
        <v>-304.59663050332466</v>
      </c>
      <c r="AX276" s="6">
        <v>-304.30632397377667</v>
      </c>
      <c r="AY276" s="6">
        <v>-304.07929432592397</v>
      </c>
      <c r="AZ276" s="6">
        <v>-303.92274697184797</v>
      </c>
      <c r="BA276" s="6">
        <v>-303.84277104121247</v>
      </c>
      <c r="BB276" s="6">
        <v>-303.84427101485767</v>
      </c>
      <c r="BC276" s="6">
        <v>-303.93089903263927</v>
      </c>
      <c r="BD276" s="6">
        <v>-304.10498652140882</v>
      </c>
      <c r="BE276" s="6">
        <v>-304.36747501837067</v>
      </c>
      <c r="BI276" s="6">
        <v>9.8769840318758128E-7</v>
      </c>
      <c r="BJ276" s="6">
        <v>-3.5553324432977814E-5</v>
      </c>
      <c r="BK276" s="6">
        <v>-1.5155673339489265E-3</v>
      </c>
      <c r="BL276" s="6">
        <v>2.9880120255370686E-2</v>
      </c>
      <c r="BM276" s="6">
        <v>0.29524071436415472</v>
      </c>
      <c r="BN276" s="6">
        <v>-308.76481193827976</v>
      </c>
      <c r="BS276" s="6">
        <v>-42.492849706273333</v>
      </c>
      <c r="BW276" s="6">
        <v>-45</v>
      </c>
    </row>
    <row r="277" spans="1:136" s="6" customFormat="1" x14ac:dyDescent="0.25">
      <c r="G277" s="6" t="s">
        <v>117</v>
      </c>
      <c r="I277" s="6">
        <v>-266.96851315063554</v>
      </c>
      <c r="J277" s="6">
        <v>-264.96284192153541</v>
      </c>
      <c r="K277" s="6">
        <v>-263.57840829785505</v>
      </c>
      <c r="L277" s="6">
        <v>-262.68124102481272</v>
      </c>
      <c r="M277" s="6">
        <v>-262.17302677922885</v>
      </c>
      <c r="N277" s="6">
        <v>-261.97917637379555</v>
      </c>
      <c r="O277" s="6">
        <v>-262.04127121189367</v>
      </c>
      <c r="P277" s="6">
        <v>-262.31212983929163</v>
      </c>
      <c r="Q277" s="6">
        <v>-262.75250482410775</v>
      </c>
      <c r="R277" s="6">
        <v>-263.32883171638389</v>
      </c>
      <c r="S277" s="6">
        <v>-264.01168084266038</v>
      </c>
      <c r="T277" s="6">
        <v>-264.77469454373903</v>
      </c>
      <c r="U277" s="6">
        <v>-265.59387046103291</v>
      </c>
      <c r="V277" s="6">
        <v>-266.44709850933532</v>
      </c>
      <c r="W277" s="6">
        <v>-267.31388782171462</v>
      </c>
      <c r="X277" s="6">
        <v>-268.17523740181315</v>
      </c>
      <c r="Y277" s="6">
        <v>-269.01361475060202</v>
      </c>
      <c r="Z277" s="6">
        <v>-269.81301302069363</v>
      </c>
      <c r="AA277" s="6">
        <v>-270.55906104461491</v>
      </c>
      <c r="AB277" s="6">
        <v>-271.23916308391915</v>
      </c>
      <c r="AC277" s="6">
        <v>-271.84264719024765</v>
      </c>
      <c r="AD277" s="6">
        <v>-272.36090322398121</v>
      </c>
      <c r="AE277" s="6">
        <v>-272.78749418174232</v>
      </c>
      <c r="AF277" s="6">
        <v>-273.11822768042316</v>
      </c>
      <c r="AG277" s="6">
        <v>-273.35117819492115</v>
      </c>
      <c r="AH277" s="6">
        <v>-273.48665476730804</v>
      </c>
      <c r="AI277" s="6">
        <v>-273.52711311548262</v>
      </c>
      <c r="AJ277" s="6">
        <v>-273.47701504325204</v>
      </c>
      <c r="AK277" s="6">
        <v>-273.34264147646593</v>
      </c>
      <c r="AL277" s="6">
        <v>-273.13186806747183</v>
      </c>
      <c r="AM277" s="6">
        <v>-272.85391396491787</v>
      </c>
      <c r="AN277" s="6">
        <v>-272.51907499195295</v>
      </c>
      <c r="AO277" s="6">
        <v>-272.13845217556928</v>
      </c>
      <c r="AP277" s="6">
        <v>-271.72368547387725</v>
      </c>
      <c r="AQ277" s="6">
        <v>-271.286700865201</v>
      </c>
      <c r="AR277" s="6">
        <v>-270.83947692600441</v>
      </c>
      <c r="AS277" s="6">
        <v>-270.39383486028498</v>
      </c>
      <c r="AT277" s="6">
        <v>-269.96125384767635</v>
      </c>
      <c r="AU277" s="6">
        <v>-269.55271170308305</v>
      </c>
      <c r="AV277" s="6">
        <v>-269.17854929010554</v>
      </c>
      <c r="AW277" s="6">
        <v>-268.84835595974187</v>
      </c>
      <c r="AX277" s="6">
        <v>-268.57087251211442</v>
      </c>
      <c r="AY277" s="6">
        <v>-268.35390779074788</v>
      </c>
      <c r="AZ277" s="6">
        <v>-268.20426498690898</v>
      </c>
      <c r="BA277" s="6">
        <v>-268.12767401760539</v>
      </c>
      <c r="BB277" s="6">
        <v>-268.12872690495738</v>
      </c>
      <c r="BC277" s="6">
        <v>-268.21081388859056</v>
      </c>
      <c r="BD277" s="6">
        <v>-268.37605901066019</v>
      </c>
      <c r="BE277" s="6">
        <v>-268.62525508993531</v>
      </c>
      <c r="BS277" s="6">
        <v>-42.491022061460889</v>
      </c>
      <c r="BT277" s="6" t="s">
        <v>114</v>
      </c>
      <c r="BY277" s="6" t="s">
        <v>115</v>
      </c>
      <c r="CA277" s="6">
        <v>-51.115923624202807</v>
      </c>
      <c r="CB277" s="6">
        <v>-51.049819247609321</v>
      </c>
      <c r="CC277" s="6">
        <v>-50.944456897878077</v>
      </c>
      <c r="CD277" s="6">
        <v>-50.815700797898209</v>
      </c>
      <c r="CE277" s="6">
        <v>-50.676362362031213</v>
      </c>
      <c r="CF277" s="6">
        <v>-50.536384830695781</v>
      </c>
      <c r="CG277" s="6">
        <v>-50.403224928541654</v>
      </c>
      <c r="CH277" s="6">
        <v>-50.282296051926579</v>
      </c>
      <c r="CI277" s="6">
        <v>-50.177394177651436</v>
      </c>
      <c r="CJ277" s="6">
        <v>-50.091068281397085</v>
      </c>
      <c r="CK277" s="6">
        <v>-50.024922346970754</v>
      </c>
      <c r="CL277" s="6">
        <v>-49.979849897554551</v>
      </c>
      <c r="CM277" s="6">
        <v>-49.956208404300369</v>
      </c>
      <c r="CN277" s="6">
        <v>-49.953943047165161</v>
      </c>
      <c r="CO277" s="6">
        <v>-49.972669214487617</v>
      </c>
      <c r="CP277" s="6">
        <v>-50.011722109102983</v>
      </c>
      <c r="CQ277" s="6">
        <v>-50.070180599097291</v>
      </c>
      <c r="CR277" s="6">
        <v>-50.146871384320278</v>
      </c>
      <c r="CS277" s="6">
        <v>-50.240358819079844</v>
      </c>
      <c r="CT277" s="6">
        <v>-50.348925397001196</v>
      </c>
      <c r="CU277" s="6">
        <v>-50.470547956573796</v>
      </c>
      <c r="CV277" s="6">
        <v>-50.602875042415562</v>
      </c>
      <c r="CW277" s="6">
        <v>-50.743211438725396</v>
      </c>
      <c r="CX277" s="6">
        <v>-50.88851649338433</v>
      </c>
      <c r="CY277" s="6">
        <v>-51.035423216848621</v>
      </c>
      <c r="CZ277" s="6">
        <v>-51.180284948671549</v>
      </c>
      <c r="DA277" s="6">
        <v>-51.319255288149293</v>
      </c>
      <c r="DB277" s="6">
        <v>-51.448404683753004</v>
      </c>
      <c r="DC277" s="6">
        <v>-51.563873427677208</v>
      </c>
      <c r="DD277" s="6">
        <v>-51.662055955157939</v>
      </c>
      <c r="DE277" s="6">
        <v>-51.739805843312283</v>
      </c>
      <c r="DF277" s="6">
        <v>-51.794645687904591</v>
      </c>
      <c r="DG277" s="6">
        <v>-51.824962332136515</v>
      </c>
      <c r="DH277" s="6">
        <v>-51.83016694044251</v>
      </c>
      <c r="DI277" s="6">
        <v>-51.810801962036578</v>
      </c>
      <c r="DJ277" s="6">
        <v>-51.768583167664531</v>
      </c>
      <c r="DK277" s="6">
        <v>-51.706373812081651</v>
      </c>
      <c r="DL277" s="6">
        <v>-51.628097962726713</v>
      </c>
      <c r="DM277" s="6">
        <v>-51.538609224862199</v>
      </c>
      <c r="DN277" s="6">
        <v>-51.443537851226573</v>
      </c>
      <c r="DO277" s="6">
        <v>-51.349142700857882</v>
      </c>
      <c r="DP277" s="6">
        <v>-51.262194879796773</v>
      </c>
      <c r="DQ277" s="6">
        <v>-51.189918277747658</v>
      </c>
      <c r="DR277" s="6">
        <v>-51.140010407984107</v>
      </c>
      <c r="DS277" s="6">
        <v>-51.12076716341862</v>
      </c>
      <c r="DT277" s="6">
        <v>-51.1413398661239</v>
      </c>
      <c r="DU277" s="6">
        <v>-51.212165572934069</v>
      </c>
      <c r="DV277" s="6">
        <v>-51.345637051490314</v>
      </c>
      <c r="DW277" s="6">
        <v>-51.557126307592128</v>
      </c>
    </row>
    <row r="278" spans="1:136" s="6" customFormat="1" x14ac:dyDescent="0.25">
      <c r="G278" s="6" t="s">
        <v>118</v>
      </c>
      <c r="I278" s="6">
        <v>-467.41801402034412</v>
      </c>
      <c r="J278" s="6">
        <v>-464.06879338884443</v>
      </c>
      <c r="K278" s="6">
        <v>-461.75605387916175</v>
      </c>
      <c r="L278" s="6">
        <v>-460.25627547686366</v>
      </c>
      <c r="M278" s="6">
        <v>-459.40542272476904</v>
      </c>
      <c r="N278" s="6">
        <v>-459.07903525045936</v>
      </c>
      <c r="O278" s="6">
        <v>-459.17962594268602</v>
      </c>
      <c r="P278" s="6">
        <v>-459.62845032887367</v>
      </c>
      <c r="Q278" s="6">
        <v>-460.35999594432951</v>
      </c>
      <c r="R278" s="6">
        <v>-461.31822702500602</v>
      </c>
      <c r="S278" s="6">
        <v>-462.45400190341815</v>
      </c>
      <c r="T278" s="6">
        <v>-463.72330045533153</v>
      </c>
      <c r="U278" s="6">
        <v>-465.08602906311336</v>
      </c>
      <c r="V278" s="6">
        <v>-466.50524901887616</v>
      </c>
      <c r="W278" s="6">
        <v>-467.9467220743324</v>
      </c>
      <c r="X278" s="6">
        <v>-469.37869594391515</v>
      </c>
      <c r="Y278" s="6">
        <v>-470.77187012496438</v>
      </c>
      <c r="Z278" s="6">
        <v>-472.09949287250851</v>
      </c>
      <c r="AA278" s="6">
        <v>-473.33754648207417</v>
      </c>
      <c r="AB278" s="6">
        <v>-474.46498219527388</v>
      </c>
      <c r="AC278" s="6">
        <v>-475.46396944663428</v>
      </c>
      <c r="AD278" s="6">
        <v>-476.32012776249786</v>
      </c>
      <c r="AE278" s="6">
        <v>-477.02271397307015</v>
      </c>
      <c r="AF278" s="6">
        <v>-477.56474273991154</v>
      </c>
      <c r="AG278" s="6">
        <v>-477.94302466990246</v>
      </c>
      <c r="AH278" s="6">
        <v>-478.15811317807868</v>
      </c>
      <c r="AI278" s="6">
        <v>-478.21415830476911</v>
      </c>
      <c r="AJ278" s="6">
        <v>-478.11867234108939</v>
      </c>
      <c r="AK278" s="6">
        <v>-477.88221784399599</v>
      </c>
      <c r="AL278" s="6">
        <v>-477.51803300266829</v>
      </c>
      <c r="AM278" s="6">
        <v>-477.04161208747155</v>
      </c>
      <c r="AN278" s="6">
        <v>-476.47025979406186</v>
      </c>
      <c r="AO278" s="6">
        <v>-475.82263779241021</v>
      </c>
      <c r="AP278" s="6">
        <v>-475.11831995552177</v>
      </c>
      <c r="AQ278" s="6">
        <v>-474.37736992437686</v>
      </c>
      <c r="AR278" s="6">
        <v>-473.61995125386733</v>
      </c>
      <c r="AS278" s="6">
        <v>-472.86597675814113</v>
      </c>
      <c r="AT278" s="6">
        <v>-472.13480016147912</v>
      </c>
      <c r="AU278" s="6">
        <v>-471.44495001714569</v>
      </c>
      <c r="AV278" s="6">
        <v>-470.81390325364993</v>
      </c>
      <c r="AW278" s="6">
        <v>-470.25789373948265</v>
      </c>
      <c r="AX278" s="6">
        <v>-469.79174995262298</v>
      </c>
      <c r="AY278" s="6">
        <v>-469.42875518114636</v>
      </c>
      <c r="AZ278" s="6">
        <v>-469.18052361758811</v>
      </c>
      <c r="BA278" s="6">
        <v>-469.05688617926688</v>
      </c>
      <c r="BB278" s="6">
        <v>-469.06578082360386</v>
      </c>
      <c r="BC278" s="6">
        <v>-469.2131434687675</v>
      </c>
      <c r="BD278" s="6">
        <v>-469.50279731754995</v>
      </c>
      <c r="BE278" s="6">
        <v>-469.93634035906871</v>
      </c>
      <c r="BS278" s="6">
        <v>1.8276448124439071E-3</v>
      </c>
      <c r="BY278" s="6" t="s">
        <v>116</v>
      </c>
      <c r="CA278" s="6">
        <v>-301.97232287402232</v>
      </c>
      <c r="CB278" s="6">
        <v>-301.35809208203034</v>
      </c>
      <c r="CC278" s="6">
        <v>-300.48734931008545</v>
      </c>
      <c r="CD278" s="6">
        <v>-299.47621693292945</v>
      </c>
      <c r="CE278" s="6">
        <v>-298.41732026110566</v>
      </c>
      <c r="CF278" s="6">
        <v>-297.38160783751442</v>
      </c>
      <c r="CG278" s="6">
        <v>-296.42148718546434</v>
      </c>
      <c r="CH278" s="6">
        <v>-295.57429718136518</v>
      </c>
      <c r="CI278" s="6">
        <v>-294.86556352789984</v>
      </c>
      <c r="CJ278" s="6">
        <v>-294.31178167391181</v>
      </c>
      <c r="CK278" s="6">
        <v>-293.92265304607059</v>
      </c>
      <c r="CL278" s="6">
        <v>-293.70279703929202</v>
      </c>
      <c r="CM278" s="6">
        <v>-293.65300379414651</v>
      </c>
      <c r="CN278" s="6">
        <v>-293.77110478610058</v>
      </c>
      <c r="CO278" s="6">
        <v>-294.05253509189845</v>
      </c>
      <c r="CP278" s="6">
        <v>-294.49065211696012</v>
      </c>
      <c r="CQ278" s="6">
        <v>-295.07686565852407</v>
      </c>
      <c r="CR278" s="6">
        <v>-295.80062601674342</v>
      </c>
      <c r="CS278" s="6">
        <v>-296.64931158344422</v>
      </c>
      <c r="CT278" s="6">
        <v>-297.60805525726676</v>
      </c>
      <c r="CU278" s="6">
        <v>-298.65954997129131</v>
      </c>
      <c r="CV278" s="6">
        <v>-299.78387698128364</v>
      </c>
      <c r="CW278" s="6">
        <v>-300.95840531300354</v>
      </c>
      <c r="CX278" s="6">
        <v>-302.15781534643361</v>
      </c>
      <c r="CY278" s="6">
        <v>-303.3543017973239</v>
      </c>
      <c r="CZ278" s="6">
        <v>-304.51800873974878</v>
      </c>
      <c r="DA278" s="6">
        <v>-305.61773904592872</v>
      </c>
      <c r="DB278" s="6">
        <v>-306.6219604357604</v>
      </c>
      <c r="DC278" s="6">
        <v>-307.50009937151532</v>
      </c>
      <c r="DD278" s="6">
        <v>-308.22407388670217</v>
      </c>
      <c r="DE278" s="6">
        <v>-308.76997189509893</v>
      </c>
      <c r="DF278" s="6">
        <v>-309.11974059383795</v>
      </c>
      <c r="DG278" s="6">
        <v>-309.26272528327502</v>
      </c>
      <c r="DH278" s="6">
        <v>-309.19689186998045</v>
      </c>
      <c r="DI278" s="6">
        <v>-308.92959247011754</v>
      </c>
      <c r="DJ278" s="6">
        <v>-308.47778746630775</v>
      </c>
      <c r="DK278" s="6">
        <v>-307.86771224011113</v>
      </c>
      <c r="DL278" s="6">
        <v>-307.13405886189139</v>
      </c>
      <c r="DM278" s="6">
        <v>-306.31881650898538</v>
      </c>
      <c r="DN278" s="6">
        <v>-305.46996637125022</v>
      </c>
      <c r="DO278" s="6">
        <v>-304.64025115934425</v>
      </c>
      <c r="DP278" s="6">
        <v>-303.88623840960969</v>
      </c>
      <c r="DQ278" s="6">
        <v>-303.26788057577738</v>
      </c>
      <c r="DR278" s="6">
        <v>-302.84875865234039</v>
      </c>
      <c r="DS278" s="6">
        <v>-302.69719800964259</v>
      </c>
      <c r="DT278" s="6">
        <v>-302.88848609126006</v>
      </c>
      <c r="DU278" s="6">
        <v>-303.50852836089837</v>
      </c>
      <c r="DV278" s="6">
        <v>-304.65949302776517</v>
      </c>
      <c r="DW278" s="6">
        <v>-306.46839259060721</v>
      </c>
      <c r="EA278" s="6">
        <v>-4.5035953859237581E-6</v>
      </c>
      <c r="EB278" s="6">
        <v>-1.8372231492018345E-4</v>
      </c>
      <c r="EC278" s="6">
        <v>1.6167146781971434E-3</v>
      </c>
      <c r="ED278" s="6">
        <v>8.5886083996037865E-2</v>
      </c>
      <c r="EE278" s="6">
        <v>-0.41584151590257712</v>
      </c>
      <c r="EF278" s="6">
        <v>-308.57157853235782</v>
      </c>
    </row>
    <row r="279" spans="1:136" s="6" customFormat="1" x14ac:dyDescent="0.25">
      <c r="G279" s="6" t="s">
        <v>119</v>
      </c>
      <c r="I279" s="6">
        <v>264.01107433250286</v>
      </c>
      <c r="J279" s="6">
        <v>273.53026258204943</v>
      </c>
      <c r="K279" s="6">
        <v>281.2626510311448</v>
      </c>
      <c r="L279" s="6">
        <v>287.41355610562141</v>
      </c>
      <c r="M279" s="6">
        <v>292.17477921975188</v>
      </c>
      <c r="N279" s="6">
        <v>295.72504608556289</v>
      </c>
      <c r="O279" s="6">
        <v>298.23044602214782</v>
      </c>
      <c r="P279" s="6">
        <v>299.84487126498084</v>
      </c>
      <c r="Q279" s="6">
        <v>300.71045627522955</v>
      </c>
      <c r="R279" s="6">
        <v>300.95801704906893</v>
      </c>
      <c r="S279" s="6">
        <v>300.70749042699441</v>
      </c>
      <c r="T279" s="6">
        <v>300.0683734031349</v>
      </c>
      <c r="U279" s="6">
        <v>299.14016243456717</v>
      </c>
      <c r="V279" s="6">
        <v>298.0127927506278</v>
      </c>
      <c r="W279" s="6">
        <v>296.76707766222768</v>
      </c>
      <c r="X279" s="6">
        <v>295.47514787116478</v>
      </c>
      <c r="Y279" s="6">
        <v>294.2008907794376</v>
      </c>
      <c r="Z279" s="6">
        <v>293.00038979855856</v>
      </c>
      <c r="AA279" s="6">
        <v>291.92236365886748</v>
      </c>
      <c r="AB279" s="6">
        <v>291.00860571884471</v>
      </c>
      <c r="AC279" s="6">
        <v>290.29442327442422</v>
      </c>
      <c r="AD279" s="6">
        <v>289.8090768683079</v>
      </c>
      <c r="AE279" s="6">
        <v>289.57621959927792</v>
      </c>
      <c r="AF279" s="6">
        <v>289.61433643151042</v>
      </c>
      <c r="AG279" s="6">
        <v>289.93718350388906</v>
      </c>
      <c r="AH279" s="6">
        <v>290.55422743931808</v>
      </c>
      <c r="AI279" s="6">
        <v>291.47108465403574</v>
      </c>
      <c r="AJ279" s="6">
        <v>292.6899606669279</v>
      </c>
      <c r="AK279" s="6">
        <v>294.21008940884093</v>
      </c>
      <c r="AL279" s="6">
        <v>296.02817253189539</v>
      </c>
      <c r="AM279" s="6">
        <v>298.13881871879926</v>
      </c>
      <c r="AN279" s="6">
        <v>300.5349829921613</v>
      </c>
      <c r="AO279" s="6">
        <v>303.20840602380446</v>
      </c>
      <c r="AP279" s="6">
        <v>306.15005344407911</v>
      </c>
      <c r="AQ279" s="6">
        <v>309.35055515117631</v>
      </c>
      <c r="AR279" s="6">
        <v>312.80064462044174</v>
      </c>
      <c r="AS279" s="6">
        <v>316.49159821368801</v>
      </c>
      <c r="AT279" s="6">
        <v>320.41567448850918</v>
      </c>
      <c r="AU279" s="6">
        <v>324.56655350759303</v>
      </c>
      <c r="AV279" s="6">
        <v>328.93977614803526</v>
      </c>
      <c r="AW279" s="6">
        <v>333.53318341065233</v>
      </c>
      <c r="AX279" s="6">
        <v>338.34735572929503</v>
      </c>
      <c r="AY279" s="6">
        <v>343.38605228016172</v>
      </c>
      <c r="AZ279" s="6">
        <v>348.65665029111176</v>
      </c>
      <c r="BA279" s="6">
        <v>354.1705843509788</v>
      </c>
      <c r="BB279" s="6">
        <v>359.94378571888416</v>
      </c>
      <c r="BC279" s="6">
        <v>365.99712163355008</v>
      </c>
      <c r="BD279" s="6">
        <v>372.35683462261323</v>
      </c>
      <c r="BE279" s="6">
        <v>379.05498181193803</v>
      </c>
      <c r="BY279" s="6" t="s">
        <v>117</v>
      </c>
      <c r="CA279" s="6">
        <v>-266.27482268195899</v>
      </c>
      <c r="CB279" s="6">
        <v>-265.68643469355959</v>
      </c>
      <c r="CC279" s="6">
        <v>-264.86395746578859</v>
      </c>
      <c r="CD279" s="6">
        <v>-263.91511411430702</v>
      </c>
      <c r="CE279" s="6">
        <v>-262.92568485850688</v>
      </c>
      <c r="CF279" s="6">
        <v>-261.9612553230105</v>
      </c>
      <c r="CG279" s="6">
        <v>-261.07016905197577</v>
      </c>
      <c r="CH279" s="6">
        <v>-260.28677786614185</v>
      </c>
      <c r="CI279" s="6">
        <v>-259.6344795460692</v>
      </c>
      <c r="CJ279" s="6">
        <v>-259.12830873736402</v>
      </c>
      <c r="CK279" s="6">
        <v>-258.77701490071604</v>
      </c>
      <c r="CL279" s="6">
        <v>-258.58465011361977</v>
      </c>
      <c r="CM279" s="6">
        <v>-258.55172846491558</v>
      </c>
      <c r="CN279" s="6">
        <v>-258.67602946191113</v>
      </c>
      <c r="CO279" s="6">
        <v>-258.95311461539086</v>
      </c>
      <c r="CP279" s="6">
        <v>-259.37661773141684</v>
      </c>
      <c r="CQ279" s="6">
        <v>-259.93836012435867</v>
      </c>
      <c r="CR279" s="6">
        <v>-260.62833434074128</v>
      </c>
      <c r="CS279" s="6">
        <v>-261.43459508265653</v>
      </c>
      <c r="CT279" s="6">
        <v>-262.34309412668375</v>
      </c>
      <c r="CU279" s="6">
        <v>-263.3374969662259</v>
      </c>
      <c r="CV279" s="6">
        <v>-264.39902209633203</v>
      </c>
      <c r="CW279" s="6">
        <v>-265.50634833061793</v>
      </c>
      <c r="CX279" s="6">
        <v>-266.63563982012397</v>
      </c>
      <c r="CY279" s="6">
        <v>-267.76074053366636</v>
      </c>
      <c r="CZ279" s="6">
        <v>-268.85358741459663</v>
      </c>
      <c r="DA279" s="6">
        <v>-269.88488167206816</v>
      </c>
      <c r="DB279" s="6">
        <v>-270.82503858305517</v>
      </c>
      <c r="DC279" s="6">
        <v>-271.64540699433661</v>
      </c>
      <c r="DD279" s="6">
        <v>-272.31971194141744</v>
      </c>
      <c r="DE279" s="6">
        <v>-272.8256319802025</v>
      </c>
      <c r="DF279" s="6">
        <v>-273.14638450504646</v>
      </c>
      <c r="DG279" s="6">
        <v>-273.27216693203025</v>
      </c>
      <c r="DH279" s="6">
        <v>-273.20129814898672</v>
      </c>
      <c r="DI279" s="6">
        <v>-272.94092863204713</v>
      </c>
      <c r="DJ279" s="6">
        <v>-272.5072386320615</v>
      </c>
      <c r="DK279" s="6">
        <v>-271.92511439219635</v>
      </c>
      <c r="DL279" s="6">
        <v>-271.22736950694173</v>
      </c>
      <c r="DM279" s="6">
        <v>-270.45364745255227</v>
      </c>
      <c r="DN279" s="6">
        <v>-269.64918989318556</v>
      </c>
      <c r="DO279" s="6">
        <v>-268.86367790132471</v>
      </c>
      <c r="DP279" s="6">
        <v>-268.1503520159406</v>
      </c>
      <c r="DQ279" s="6">
        <v>-267.56560155752408</v>
      </c>
      <c r="DR279" s="6">
        <v>-267.16919818909736</v>
      </c>
      <c r="DS279" s="6">
        <v>-267.02535049288366</v>
      </c>
      <c r="DT279" s="6">
        <v>-267.20479491163042</v>
      </c>
      <c r="DU279" s="6">
        <v>-267.78823888275735</v>
      </c>
      <c r="DV279" s="6">
        <v>-268.87167349097842</v>
      </c>
      <c r="DW279" s="6">
        <v>-270.57444688196864</v>
      </c>
    </row>
    <row r="280" spans="1:136" s="6" customFormat="1" x14ac:dyDescent="0.25">
      <c r="G280" s="6" t="s">
        <v>120</v>
      </c>
      <c r="I280" s="6">
        <v>2.6188469116183999</v>
      </c>
      <c r="J280" s="6">
        <v>2.6570327485209155</v>
      </c>
      <c r="K280" s="6">
        <v>2.6830096312044915</v>
      </c>
      <c r="L280" s="6">
        <v>2.6999582342863704</v>
      </c>
      <c r="M280" s="6">
        <v>2.7099518048976368</v>
      </c>
      <c r="N280" s="6">
        <v>2.7143944985623669</v>
      </c>
      <c r="O280" s="6">
        <v>2.7142756836229243</v>
      </c>
      <c r="P280" s="6">
        <v>2.7103241779080633</v>
      </c>
      <c r="Q280" s="6">
        <v>2.703105500411862</v>
      </c>
      <c r="R280" s="6">
        <v>2.6930852281490392</v>
      </c>
      <c r="S280" s="6">
        <v>2.6806712719165127</v>
      </c>
      <c r="T280" s="6">
        <v>2.6662423739902685</v>
      </c>
      <c r="U280" s="6">
        <v>2.6501670736736038</v>
      </c>
      <c r="V280" s="6">
        <v>2.632815652741316</v>
      </c>
      <c r="W280" s="6">
        <v>2.614566587214151</v>
      </c>
      <c r="X280" s="6">
        <v>2.5958084895629785</v>
      </c>
      <c r="Y280" s="6">
        <v>2.576938256688921</v>
      </c>
      <c r="Z280" s="6">
        <v>2.5583560420130436</v>
      </c>
      <c r="AA280" s="6">
        <v>2.5404576771237419</v>
      </c>
      <c r="AB280" s="6">
        <v>2.5236252291240824</v>
      </c>
      <c r="AC280" s="6">
        <v>2.5082164533003493</v>
      </c>
      <c r="AD280" s="6">
        <v>2.4945539534224626</v>
      </c>
      <c r="AE280" s="6">
        <v>2.4829148686207336</v>
      </c>
      <c r="AF280" s="6">
        <v>2.473521851006133</v>
      </c>
      <c r="AG280" s="6">
        <v>2.4665359781492757</v>
      </c>
      <c r="AH280" s="6">
        <v>2.4620520671934099</v>
      </c>
      <c r="AI280" s="6">
        <v>2.4600966407413161</v>
      </c>
      <c r="AJ280" s="6">
        <v>2.4606285634247715</v>
      </c>
      <c r="AK280" s="6">
        <v>2.4635421489527243</v>
      </c>
      <c r="AL280" s="6">
        <v>2.4686723546403222</v>
      </c>
      <c r="AM280" s="6">
        <v>2.4758015514596554</v>
      </c>
      <c r="AN280" s="6">
        <v>2.4846672913696466</v>
      </c>
      <c r="AO280" s="6">
        <v>2.4949704896963798</v>
      </c>
      <c r="AP280" s="6">
        <v>2.5063834904210935</v>
      </c>
      <c r="AQ280" s="6">
        <v>2.5185575729018694</v>
      </c>
      <c r="AR280" s="6">
        <v>2.5311295739807171</v>
      </c>
      <c r="AS280" s="6">
        <v>2.5437274240118768</v>
      </c>
      <c r="AT280" s="6">
        <v>2.5559745162953007</v>
      </c>
      <c r="AU280" s="6">
        <v>2.5674929370365085</v>
      </c>
      <c r="AV280" s="6">
        <v>2.577905671986791</v>
      </c>
      <c r="AW280" s="6">
        <v>2.5868379741791347</v>
      </c>
      <c r="AX280" s="6">
        <v>2.593918125392225</v>
      </c>
      <c r="AY280" s="6">
        <v>2.5987778543996587</v>
      </c>
      <c r="AZ280" s="6">
        <v>2.6010526907300768</v>
      </c>
      <c r="BA280" s="6">
        <v>2.6003825363847266</v>
      </c>
      <c r="BB280" s="6">
        <v>2.5964127318389707</v>
      </c>
      <c r="BC280" s="6">
        <v>2.5887958775920872</v>
      </c>
      <c r="BD280" s="6">
        <v>2.5771946481607522</v>
      </c>
      <c r="BE280" s="6">
        <v>2.5612858000558791</v>
      </c>
      <c r="BY280" s="6" t="s">
        <v>118</v>
      </c>
      <c r="CA280" s="6">
        <v>-466.73730496351163</v>
      </c>
      <c r="CB280" s="6">
        <v>-465.74640372208188</v>
      </c>
      <c r="CC280" s="6">
        <v>-464.36546591386895</v>
      </c>
      <c r="CD280" s="6">
        <v>-462.77441750469262</v>
      </c>
      <c r="CE280" s="6">
        <v>-461.11648225939859</v>
      </c>
      <c r="CF280" s="6">
        <v>-459.50112091298945</v>
      </c>
      <c r="CG280" s="6">
        <v>-458.00897687840614</v>
      </c>
      <c r="CH280" s="6">
        <v>-456.69731497356139</v>
      </c>
      <c r="CI280" s="6">
        <v>-455.60510132238352</v>
      </c>
      <c r="CJ280" s="6">
        <v>-454.75733435000024</v>
      </c>
      <c r="CK280" s="6">
        <v>-454.16851716525906</v>
      </c>
      <c r="CL280" s="6">
        <v>-453.84531007952324</v>
      </c>
      <c r="CM280" s="6">
        <v>-453.78846687503204</v>
      </c>
      <c r="CN280" s="6">
        <v>-453.99417613750813</v>
      </c>
      <c r="CO280" s="6">
        <v>-454.45492343384876</v>
      </c>
      <c r="CP280" s="6">
        <v>-455.15997562531442</v>
      </c>
      <c r="CQ280" s="6">
        <v>-456.0955730090144</v>
      </c>
      <c r="CR280" s="6">
        <v>-457.24490222262017</v>
      </c>
      <c r="CS280" s="6">
        <v>-458.58791464938145</v>
      </c>
      <c r="CT280" s="6">
        <v>-460.10105189002468</v>
      </c>
      <c r="CU280" s="6">
        <v>-461.75694141191946</v>
      </c>
      <c r="CV280" s="6">
        <v>-463.52413079230627</v>
      </c>
      <c r="CW280" s="6">
        <v>-465.36693639802138</v>
      </c>
      <c r="CX280" s="6">
        <v>-467.2454894283934</v>
      </c>
      <c r="CY280" s="6">
        <v>-469.11606564670961</v>
      </c>
      <c r="CZ280" s="6">
        <v>-470.93178075856122</v>
      </c>
      <c r="DA280" s="6">
        <v>-472.6437169657288</v>
      </c>
      <c r="DB280" s="6">
        <v>-474.20251422131633</v>
      </c>
      <c r="DC280" s="6">
        <v>-475.56041086045843</v>
      </c>
      <c r="DD280" s="6">
        <v>-476.67365515418334</v>
      </c>
      <c r="DE280" s="6">
        <v>-477.50513954230956</v>
      </c>
      <c r="DF280" s="6">
        <v>-478.02704547331786</v>
      </c>
      <c r="DG280" s="6">
        <v>-478.22324466111053</v>
      </c>
      <c r="DH280" s="6">
        <v>-478.09119714254399</v>
      </c>
      <c r="DI280" s="6">
        <v>-477.64312700481992</v>
      </c>
      <c r="DJ280" s="6">
        <v>-476.90634218076644</v>
      </c>
      <c r="DK280" s="6">
        <v>-475.92268276037584</v>
      </c>
      <c r="DL280" s="6">
        <v>-474.74721113911011</v>
      </c>
      <c r="DM280" s="6">
        <v>-473.44637226356832</v>
      </c>
      <c r="DN280" s="6">
        <v>-472.09593305412869</v>
      </c>
      <c r="DO280" s="6">
        <v>-470.77904735442075</v>
      </c>
      <c r="DP280" s="6">
        <v>-469.58479039883059</v>
      </c>
      <c r="DQ280" s="6">
        <v>-468.6074806853585</v>
      </c>
      <c r="DR280" s="6">
        <v>-467.94708134097294</v>
      </c>
      <c r="DS280" s="6">
        <v>-467.71097622908809</v>
      </c>
      <c r="DT280" s="6">
        <v>-468.01748092494421</v>
      </c>
      <c r="DU280" s="6">
        <v>-469.00161726381185</v>
      </c>
      <c r="DV280" s="6">
        <v>-470.82401793446581</v>
      </c>
      <c r="DW280" s="6">
        <v>-473.6844541286589</v>
      </c>
    </row>
    <row r="281" spans="1:136" s="6" customFormat="1" x14ac:dyDescent="0.25">
      <c r="G281" s="6" t="s">
        <v>121</v>
      </c>
      <c r="I281" s="6">
        <v>-8.8458286009623919</v>
      </c>
      <c r="J281" s="6">
        <v>-8.0484566763403542</v>
      </c>
      <c r="K281" s="6">
        <v>-7.5100290074693321</v>
      </c>
      <c r="L281" s="6">
        <v>-7.1651006551889385</v>
      </c>
      <c r="M281" s="6">
        <v>-6.9694053867151995</v>
      </c>
      <c r="N281" s="6">
        <v>-6.8917669712346141</v>
      </c>
      <c r="O281" s="6">
        <v>-6.9093430151575541</v>
      </c>
      <c r="P281" s="6">
        <v>-7.0047049481284374</v>
      </c>
      <c r="Q281" s="6">
        <v>-7.1639787481788675</v>
      </c>
      <c r="R281" s="6">
        <v>-7.3756259259847301</v>
      </c>
      <c r="S281" s="6">
        <v>-7.6296281009600175</v>
      </c>
      <c r="T281" s="6">
        <v>-7.9169378585479677</v>
      </c>
      <c r="U281" s="6">
        <v>-8.2291141582712122</v>
      </c>
      <c r="V281" s="6">
        <v>-8.5580923778064708</v>
      </c>
      <c r="W281" s="6">
        <v>-8.896057396508672</v>
      </c>
      <c r="X281" s="6">
        <v>-9.2353984351302145</v>
      </c>
      <c r="Y281" s="6">
        <v>-9.5687297660062001</v>
      </c>
      <c r="Z281" s="6">
        <v>-9.8889637526267116</v>
      </c>
      <c r="AA281" s="6">
        <v>-10.189423204126413</v>
      </c>
      <c r="AB281" s="6">
        <v>-10.463979645405018</v>
      </c>
      <c r="AC281" s="6">
        <v>-10.707203521558295</v>
      </c>
      <c r="AD281" s="6">
        <v>-10.914512140337894</v>
      </c>
      <c r="AE281" s="6">
        <v>-11.082301715045428</v>
      </c>
      <c r="AF281" s="6">
        <v>-11.208051425544706</v>
      </c>
      <c r="AG281" s="6">
        <v>-11.290389986530759</v>
      </c>
      <c r="AH281" s="6">
        <v>-11.329118620825085</v>
      </c>
      <c r="AI281" s="6">
        <v>-11.325188239724282</v>
      </c>
      <c r="AJ281" s="6">
        <v>-11.280632594314222</v>
      </c>
      <c r="AK281" s="6">
        <v>-11.198462729021808</v>
      </c>
      <c r="AL281" s="6">
        <v>-11.082530856503126</v>
      </c>
      <c r="AM281" s="6">
        <v>-10.937373526489825</v>
      </c>
      <c r="AN281" s="6">
        <v>-10.768044587545432</v>
      </c>
      <c r="AO281" s="6">
        <v>-10.579948006482208</v>
      </c>
      <c r="AP281" s="6">
        <v>-10.378679309932636</v>
      </c>
      <c r="AQ281" s="6">
        <v>-10.16988251855766</v>
      </c>
      <c r="AR281" s="6">
        <v>-9.9591272527593802</v>
      </c>
      <c r="AS281" s="6">
        <v>-9.7518084716918807</v>
      </c>
      <c r="AT281" s="6">
        <v>-9.5530692804750572</v>
      </c>
      <c r="AU281" s="6">
        <v>-9.3677455473452085</v>
      </c>
      <c r="AV281" s="6">
        <v>-9.2003297836434896</v>
      </c>
      <c r="AW281" s="6">
        <v>-9.0549508645701984</v>
      </c>
      <c r="AX281" s="6">
        <v>-8.9353656721653518</v>
      </c>
      <c r="AY281" s="6">
        <v>-8.84495856326728</v>
      </c>
      <c r="AZ281" s="6">
        <v>-8.7867446345463165</v>
      </c>
      <c r="BA281" s="6">
        <v>-8.7633730088180215</v>
      </c>
      <c r="BB281" s="6">
        <v>-8.7771267501575156</v>
      </c>
      <c r="BC281" s="6">
        <v>-8.8299164961005427</v>
      </c>
      <c r="BD281" s="6">
        <v>-8.9232654597116721</v>
      </c>
      <c r="BE281" s="6">
        <v>-9.0582841060462549</v>
      </c>
      <c r="BY281" s="6" t="s">
        <v>119</v>
      </c>
      <c r="CA281" s="6">
        <v>266.13384851153148</v>
      </c>
      <c r="CB281" s="6">
        <v>271.22039262839684</v>
      </c>
      <c r="CC281" s="6">
        <v>277.00198516307393</v>
      </c>
      <c r="CD281" s="6">
        <v>283.18747769081347</v>
      </c>
      <c r="CE281" s="6">
        <v>289.52291437816251</v>
      </c>
      <c r="CF281" s="6">
        <v>295.78970716900295</v>
      </c>
      <c r="CG281" s="6">
        <v>301.8028109705885</v>
      </c>
      <c r="CH281" s="6">
        <v>307.40889883958238</v>
      </c>
      <c r="CI281" s="6">
        <v>312.48453716809485</v>
      </c>
      <c r="CJ281" s="6">
        <v>316.93436086972099</v>
      </c>
      <c r="CK281" s="6">
        <v>320.68924856557783</v>
      </c>
      <c r="CL281" s="6">
        <v>323.70449777034213</v>
      </c>
      <c r="CM281" s="6">
        <v>325.95800007828825</v>
      </c>
      <c r="CN281" s="6">
        <v>327.44841634932493</v>
      </c>
      <c r="CO281" s="6">
        <v>328.19335189503363</v>
      </c>
      <c r="CP281" s="6">
        <v>328.22753166470528</v>
      </c>
      <c r="CQ281" s="6">
        <v>327.60097543137869</v>
      </c>
      <c r="CR281" s="6">
        <v>326.37717297787765</v>
      </c>
      <c r="CS281" s="6">
        <v>324.63125928284813</v>
      </c>
      <c r="CT281" s="6">
        <v>322.44818970679671</v>
      </c>
      <c r="CU281" s="6">
        <v>319.92091517812702</v>
      </c>
      <c r="CV281" s="6">
        <v>317.14855737917833</v>
      </c>
      <c r="CW281" s="6">
        <v>314.23458393226264</v>
      </c>
      <c r="CX281" s="6">
        <v>311.28498358570221</v>
      </c>
      <c r="CY281" s="6">
        <v>308.40644139986654</v>
      </c>
      <c r="CZ281" s="6">
        <v>305.70451393321139</v>
      </c>
      <c r="DA281" s="6">
        <v>303.28180442831501</v>
      </c>
      <c r="DB281" s="6">
        <v>301.23613799791622</v>
      </c>
      <c r="DC281" s="6">
        <v>299.65873681095172</v>
      </c>
      <c r="DD281" s="6">
        <v>298.63239527859383</v>
      </c>
      <c r="DE281" s="6">
        <v>298.2296552402882</v>
      </c>
      <c r="DF281" s="6">
        <v>298.51098114979084</v>
      </c>
      <c r="DG281" s="6">
        <v>299.5229352612061</v>
      </c>
      <c r="DH281" s="6">
        <v>301.29635281502419</v>
      </c>
      <c r="DI281" s="6">
        <v>303.84451722415838</v>
      </c>
      <c r="DJ281" s="6">
        <v>307.1613352599831</v>
      </c>
      <c r="DK281" s="6">
        <v>311.21951223837078</v>
      </c>
      <c r="DL281" s="6">
        <v>315.96872720573032</v>
      </c>
      <c r="DM281" s="6">
        <v>321.3338081250435</v>
      </c>
      <c r="DN281" s="6">
        <v>327.21290706190365</v>
      </c>
      <c r="DO281" s="6">
        <v>333.47567537055244</v>
      </c>
      <c r="DP281" s="6">
        <v>339.96143887991764</v>
      </c>
      <c r="DQ281" s="6">
        <v>346.47737307965099</v>
      </c>
      <c r="DR281" s="6">
        <v>352.79667830616495</v>
      </c>
      <c r="DS281" s="6">
        <v>358.65675492867138</v>
      </c>
      <c r="DT281" s="6">
        <v>363.75737853521781</v>
      </c>
      <c r="DU281" s="6">
        <v>367.75887511872622</v>
      </c>
      <c r="DV281" s="6">
        <v>370.28029626302958</v>
      </c>
      <c r="DW281" s="6">
        <v>370.89759432891003</v>
      </c>
    </row>
    <row r="282" spans="1:136" s="6" customFormat="1" x14ac:dyDescent="0.25">
      <c r="BY282" s="6" t="s">
        <v>120</v>
      </c>
      <c r="CA282" s="6">
        <v>2.5962189777612998</v>
      </c>
      <c r="CB282" s="6">
        <v>2.6045451972509515</v>
      </c>
      <c r="CC282" s="6">
        <v>2.6196847517985233</v>
      </c>
      <c r="CD282" s="6">
        <v>2.6386413422005983</v>
      </c>
      <c r="CE282" s="6">
        <v>2.6590695918722318</v>
      </c>
      <c r="CF282" s="6">
        <v>2.679246228675991</v>
      </c>
      <c r="CG282" s="6">
        <v>2.6979731715768285</v>
      </c>
      <c r="CH282" s="6">
        <v>2.7144612622722608</v>
      </c>
      <c r="CI282" s="6">
        <v>2.7282212361512403</v>
      </c>
      <c r="CJ282" s="6">
        <v>2.7389732211240414</v>
      </c>
      <c r="CK282" s="6">
        <v>2.7465772286199286</v>
      </c>
      <c r="CL282" s="6">
        <v>2.7509828616001375</v>
      </c>
      <c r="CM282" s="6">
        <v>2.7521949554412117</v>
      </c>
      <c r="CN282" s="6">
        <v>2.7502517605915155</v>
      </c>
      <c r="CO282" s="6">
        <v>2.7452127630245293</v>
      </c>
      <c r="CP282" s="6">
        <v>2.7371538840694765</v>
      </c>
      <c r="CQ282" s="6">
        <v>2.7261683952710669</v>
      </c>
      <c r="CR282" s="6">
        <v>2.7123723375184206</v>
      </c>
      <c r="CS282" s="6">
        <v>2.6959135151558566</v>
      </c>
      <c r="CT282" s="6">
        <v>2.6769832370228119</v>
      </c>
      <c r="CU282" s="6">
        <v>2.6558298987482409</v>
      </c>
      <c r="CV282" s="6">
        <v>2.6327732541655546</v>
      </c>
      <c r="CW282" s="6">
        <v>2.6082178341375606</v>
      </c>
      <c r="CX282" s="6">
        <v>2.5826634932082371</v>
      </c>
      <c r="CY282" s="6">
        <v>2.5567105958725911</v>
      </c>
      <c r="CZ282" s="6">
        <v>2.5310570441048341</v>
      </c>
      <c r="DA282" s="6">
        <v>2.5064843901450029</v>
      </c>
      <c r="DB282" s="6">
        <v>2.4838308799424169</v>
      </c>
      <c r="DC282" s="6">
        <v>2.4639505872079415</v>
      </c>
      <c r="DD282" s="6">
        <v>2.4476598372782377</v>
      </c>
      <c r="DE282" s="6">
        <v>2.4356746643601213</v>
      </c>
      <c r="DF282" s="6">
        <v>2.4285456057000498</v>
      </c>
      <c r="DG282" s="6">
        <v>2.4265980146529476</v>
      </c>
      <c r="DH282" s="6">
        <v>2.4298865535443692</v>
      </c>
      <c r="DI282" s="6">
        <v>2.4381711388619109</v>
      </c>
      <c r="DJ282" s="6">
        <v>2.4509183858461014</v>
      </c>
      <c r="DK282" s="6">
        <v>2.4673281533429403</v>
      </c>
      <c r="DL282" s="6">
        <v>2.4863801723540302</v>
      </c>
      <c r="DM282" s="6">
        <v>2.5068920764410585</v>
      </c>
      <c r="DN282" s="6">
        <v>2.5275782254792212</v>
      </c>
      <c r="DO282" s="6">
        <v>2.5470986985891564</v>
      </c>
      <c r="DP282" s="6">
        <v>2.5640892550966576</v>
      </c>
      <c r="DQ282" s="6">
        <v>2.577164992866976</v>
      </c>
      <c r="DR282" s="6">
        <v>2.5848917470789878</v>
      </c>
      <c r="DS282" s="6">
        <v>2.5857188216482641</v>
      </c>
      <c r="DT282" s="6">
        <v>2.5778631951320907</v>
      </c>
      <c r="DU282" s="6">
        <v>2.5591271540577054</v>
      </c>
      <c r="DV282" s="6">
        <v>2.5266151665244152</v>
      </c>
      <c r="DW282" s="6">
        <v>2.4762849581621005</v>
      </c>
    </row>
    <row r="283" spans="1:136" s="6" customFormat="1" x14ac:dyDescent="0.25">
      <c r="BY283" s="6" t="s">
        <v>121</v>
      </c>
      <c r="CA283" s="6">
        <v>-9.454659372199913</v>
      </c>
      <c r="CB283" s="6">
        <v>-9.2037553066188771</v>
      </c>
      <c r="CC283" s="6">
        <v>-8.8642585697834555</v>
      </c>
      <c r="CD283" s="6">
        <v>-8.4813565362669152</v>
      </c>
      <c r="CE283" s="6">
        <v>-8.0898248839842424</v>
      </c>
      <c r="CF283" s="6">
        <v>-7.7148896403811396</v>
      </c>
      <c r="CG283" s="6">
        <v>-7.3738908632983158</v>
      </c>
      <c r="CH283" s="6">
        <v>-7.0781036512503892</v>
      </c>
      <c r="CI283" s="6">
        <v>-6.8343810980534547</v>
      </c>
      <c r="CJ283" s="6">
        <v>-6.646489331209815</v>
      </c>
      <c r="CK283" s="6">
        <v>-6.5161190034717098</v>
      </c>
      <c r="CL283" s="6">
        <v>-6.4436097052197328</v>
      </c>
      <c r="CM283" s="6">
        <v>-6.4284400406328102</v>
      </c>
      <c r="CN283" s="6">
        <v>-6.469534680294986</v>
      </c>
      <c r="CO283" s="6">
        <v>-6.5654312647884794</v>
      </c>
      <c r="CP283" s="6">
        <v>-6.7143401937918012</v>
      </c>
      <c r="CQ283" s="6">
        <v>-6.9141217010174616</v>
      </c>
      <c r="CR283" s="6">
        <v>-7.1621982327558786</v>
      </c>
      <c r="CS283" s="6">
        <v>-7.4554163472567714</v>
      </c>
      <c r="CT283" s="6">
        <v>-7.7898711826513978</v>
      </c>
      <c r="CU283" s="6">
        <v>-8.1607079381452721</v>
      </c>
      <c r="CV283" s="6">
        <v>-8.5619185944317842</v>
      </c>
      <c r="CW283" s="6">
        <v>-8.9861578452515865</v>
      </c>
      <c r="CX283" s="6">
        <v>-9.4246090748685276</v>
      </c>
      <c r="CY283" s="6">
        <v>-9.8669377176062731</v>
      </c>
      <c r="CZ283" s="6">
        <v>-10.301373250909297</v>
      </c>
      <c r="DA283" s="6">
        <v>-10.714959545750858</v>
      </c>
      <c r="DB283" s="6">
        <v>-11.094003338557812</v>
      </c>
      <c r="DC283" s="6">
        <v>-11.424730052306931</v>
      </c>
      <c r="DD283" s="6">
        <v>-11.694125124509402</v>
      </c>
      <c r="DE283" s="6">
        <v>-11.890900920419444</v>
      </c>
      <c r="DF283" s="6">
        <v>-12.006491739695036</v>
      </c>
      <c r="DG283" s="6">
        <v>-12.03595284552339</v>
      </c>
      <c r="DH283" s="6">
        <v>-11.978634410105716</v>
      </c>
      <c r="DI283" s="6">
        <v>-11.838524307695831</v>
      </c>
      <c r="DJ283" s="6">
        <v>-11.624203684804657</v>
      </c>
      <c r="DK283" s="6">
        <v>-11.348426351610374</v>
      </c>
      <c r="DL283" s="6">
        <v>-11.027401274279036</v>
      </c>
      <c r="DM283" s="6">
        <v>-10.679910218622579</v>
      </c>
      <c r="DN283" s="6">
        <v>-10.326418827745542</v>
      </c>
      <c r="DO283" s="6">
        <v>-9.9883373900558894</v>
      </c>
      <c r="DP283" s="6">
        <v>-9.6875649765524319</v>
      </c>
      <c r="DQ283" s="6">
        <v>-9.4464215577561017</v>
      </c>
      <c r="DR283" s="6">
        <v>-9.2880535594548341</v>
      </c>
      <c r="DS283" s="6">
        <v>-9.2374054568939989</v>
      </c>
      <c r="DT283" s="6">
        <v>-9.3229009766621083</v>
      </c>
      <c r="DU283" s="6">
        <v>-9.5790973480666111</v>
      </c>
      <c r="DV283" s="6">
        <v>-10.050811953476458</v>
      </c>
      <c r="DW283" s="6">
        <v>-10.799672941570027</v>
      </c>
    </row>
    <row r="284" spans="1:136" s="6" customFormat="1" x14ac:dyDescent="0.25">
      <c r="G284" s="6" t="s">
        <v>122</v>
      </c>
    </row>
    <row r="285" spans="1:136" s="6" customFormat="1" x14ac:dyDescent="0.25"/>
    <row r="286" spans="1:136" s="6" customFormat="1" x14ac:dyDescent="0.25">
      <c r="G286" s="6" t="s">
        <v>123</v>
      </c>
      <c r="I286" s="6" t="s">
        <v>124</v>
      </c>
      <c r="W286" s="6" t="s">
        <v>125</v>
      </c>
      <c r="BY286" s="6" t="s">
        <v>122</v>
      </c>
    </row>
    <row r="287" spans="1:136" s="6" customFormat="1" x14ac:dyDescent="0.25">
      <c r="G287" s="6" t="s">
        <v>126</v>
      </c>
      <c r="I287" s="6">
        <v>1402.1774557989625</v>
      </c>
      <c r="J287" s="6">
        <v>1415.7785647508388</v>
      </c>
      <c r="K287" s="6">
        <v>1431.0091025374984</v>
      </c>
      <c r="L287" s="6">
        <v>1447.5260309018404</v>
      </c>
      <c r="M287" s="6">
        <v>1465.0145707861025</v>
      </c>
      <c r="N287" s="6">
        <v>1483.1872695230518</v>
      </c>
      <c r="O287" s="6">
        <v>1501.7830680271725</v>
      </c>
      <c r="P287" s="6">
        <v>1520.5663679858567</v>
      </c>
      <c r="Q287" s="6">
        <v>1539.3260990505933</v>
      </c>
      <c r="R287" s="6">
        <v>1557.8747860281583</v>
      </c>
      <c r="S287" s="6">
        <v>1576.0476160718028</v>
      </c>
      <c r="T287" s="6">
        <v>1593.7015058724448</v>
      </c>
      <c r="U287" s="6">
        <v>1610.7141688498566</v>
      </c>
      <c r="V287" s="6">
        <v>1626.9831823438549</v>
      </c>
      <c r="W287" s="6">
        <v>1642.4250548054915</v>
      </c>
      <c r="X287" s="6">
        <v>1656.9742929882409</v>
      </c>
      <c r="Y287" s="6">
        <v>1670.5824691391917</v>
      </c>
      <c r="Z287" s="6">
        <v>1683.2172881902347</v>
      </c>
      <c r="AA287" s="6">
        <v>1694.8616549492529</v>
      </c>
      <c r="AB287" s="6">
        <v>1705.5127412913114</v>
      </c>
      <c r="AC287" s="6">
        <v>1715.1810533498465</v>
      </c>
      <c r="AD287" s="6">
        <v>1723.8894987078554</v>
      </c>
      <c r="AE287" s="6">
        <v>1731.6724535890853</v>
      </c>
      <c r="AF287" s="6">
        <v>1738.5748300492235</v>
      </c>
      <c r="AG287" s="6">
        <v>1744.651143167087</v>
      </c>
      <c r="AH287" s="6">
        <v>1749.9645782358111</v>
      </c>
      <c r="AI287" s="6">
        <v>1754.5860579540399</v>
      </c>
      <c r="AJ287" s="6">
        <v>1758.5933096171157</v>
      </c>
      <c r="AK287" s="6">
        <v>1762.0699323082677</v>
      </c>
      <c r="AL287" s="6">
        <v>1765.1044640898024</v>
      </c>
      <c r="AM287" s="6">
        <v>1767.789449194293</v>
      </c>
      <c r="AN287" s="6">
        <v>1770.2205052157683</v>
      </c>
      <c r="AO287" s="6">
        <v>1772.495390300903</v>
      </c>
      <c r="AP287" s="6">
        <v>1774.713070340207</v>
      </c>
      <c r="AQ287" s="6">
        <v>1776.9727861592141</v>
      </c>
      <c r="AR287" s="6">
        <v>1779.3731207096735</v>
      </c>
      <c r="AS287" s="6">
        <v>1782.0110662607367</v>
      </c>
      <c r="AT287" s="6">
        <v>1784.9810915901492</v>
      </c>
      <c r="AU287" s="6">
        <v>1788.3742091754389</v>
      </c>
      <c r="AV287" s="6">
        <v>1792.2770423851059</v>
      </c>
      <c r="AW287" s="6">
        <v>1796.7708926698124</v>
      </c>
      <c r="AX287" s="6">
        <v>1801.9308067535715</v>
      </c>
      <c r="AY287" s="6">
        <v>1807.8246438249371</v>
      </c>
      <c r="AZ287" s="6">
        <v>1814.5121427281933</v>
      </c>
      <c r="BA287" s="6">
        <v>1822.0439891545448</v>
      </c>
      <c r="BB287" s="6">
        <v>1830.4608828333044</v>
      </c>
      <c r="BC287" s="6">
        <v>1839.7926047230849</v>
      </c>
      <c r="BD287" s="6">
        <v>1850.057084202987</v>
      </c>
      <c r="BE287" s="6">
        <v>1861.2594662637889</v>
      </c>
      <c r="BF287" s="6">
        <v>1873.3911786991371</v>
      </c>
      <c r="BG287" s="6">
        <v>1886.4289992967347</v>
      </c>
      <c r="BI287" s="6">
        <v>-7.7734067539843067E-6</v>
      </c>
      <c r="BJ287" s="6">
        <v>8.9189693565247202E-5</v>
      </c>
      <c r="BK287" s="6">
        <v>1.6153512092408825E-2</v>
      </c>
      <c r="BL287" s="6">
        <v>-0.12705373120115937</v>
      </c>
      <c r="BM287" s="6">
        <v>2.5418748242972518</v>
      </c>
      <c r="BN287" s="6">
        <v>1767.789449194293</v>
      </c>
    </row>
    <row r="288" spans="1:136" s="6" customFormat="1" x14ac:dyDescent="0.25">
      <c r="G288" s="6" t="s">
        <v>127</v>
      </c>
      <c r="W288" s="6">
        <v>0.73</v>
      </c>
      <c r="X288" s="6">
        <v>0.64</v>
      </c>
      <c r="Y288" s="6">
        <v>0.81</v>
      </c>
      <c r="Z288" s="6">
        <v>0.56999999999999995</v>
      </c>
      <c r="AA288" s="6">
        <v>0.59</v>
      </c>
      <c r="AB288" s="6">
        <v>0.52</v>
      </c>
      <c r="AC288" s="6">
        <v>0.68</v>
      </c>
      <c r="AD288" s="6">
        <v>0.69</v>
      </c>
      <c r="AE288" s="6">
        <v>0.54</v>
      </c>
      <c r="AF288" s="6">
        <v>0.41</v>
      </c>
      <c r="AG288" s="6">
        <v>0.56999999999999995</v>
      </c>
      <c r="AH288" s="6">
        <v>0.54</v>
      </c>
      <c r="AI288" s="6">
        <v>0.61</v>
      </c>
      <c r="AJ288" s="6">
        <v>0.38</v>
      </c>
      <c r="AK288" s="6">
        <v>0.65</v>
      </c>
      <c r="AL288" s="6">
        <v>0.57999999999999996</v>
      </c>
      <c r="AM288" s="6">
        <v>0.72</v>
      </c>
      <c r="AN288" s="6">
        <v>0.59</v>
      </c>
      <c r="AO288" s="6">
        <v>0.52</v>
      </c>
      <c r="AP288" s="6">
        <v>0.55000000000000004</v>
      </c>
      <c r="AQ288" s="6">
        <v>0.51</v>
      </c>
      <c r="AR288" s="6">
        <v>0.65</v>
      </c>
      <c r="AS288" s="6">
        <v>0.55000000000000004</v>
      </c>
      <c r="AT288" s="6">
        <v>0.61</v>
      </c>
      <c r="AU288" s="6">
        <v>0.68</v>
      </c>
      <c r="AV288" s="6">
        <v>0.64</v>
      </c>
      <c r="AW288" s="6">
        <v>0.74</v>
      </c>
      <c r="AX288" s="6">
        <v>0.66</v>
      </c>
      <c r="AY288" s="6">
        <v>0.6</v>
      </c>
      <c r="AZ288" s="6">
        <v>0.72</v>
      </c>
      <c r="BA288" s="6">
        <v>0.53</v>
      </c>
      <c r="BB288" s="6">
        <v>0.46</v>
      </c>
      <c r="BC288" s="6">
        <v>0.62</v>
      </c>
      <c r="BD288" s="6">
        <v>0.63</v>
      </c>
      <c r="BE288" s="6">
        <v>0.81</v>
      </c>
      <c r="BF288" s="6">
        <v>0.6</v>
      </c>
      <c r="BG288" s="6">
        <v>0.6</v>
      </c>
      <c r="BY288" s="6" t="s">
        <v>123</v>
      </c>
      <c r="CA288" s="6" t="s">
        <v>124</v>
      </c>
      <c r="CO288" s="6" t="s">
        <v>125</v>
      </c>
    </row>
    <row r="289" spans="2:136" s="6" customFormat="1" x14ac:dyDescent="0.25">
      <c r="I289" s="6">
        <v>1</v>
      </c>
      <c r="J289" s="6">
        <v>1</v>
      </c>
      <c r="K289" s="6">
        <v>1</v>
      </c>
      <c r="L289" s="6">
        <v>1</v>
      </c>
      <c r="M289" s="6">
        <v>1</v>
      </c>
      <c r="N289" s="6">
        <v>1</v>
      </c>
      <c r="O289" s="6">
        <v>1</v>
      </c>
      <c r="P289" s="6">
        <v>1</v>
      </c>
      <c r="Q289" s="6">
        <v>1</v>
      </c>
      <c r="R289" s="6">
        <v>1</v>
      </c>
      <c r="S289" s="6">
        <v>1</v>
      </c>
      <c r="T289" s="6">
        <v>1</v>
      </c>
      <c r="U289" s="6">
        <v>1</v>
      </c>
      <c r="V289" s="6">
        <v>1</v>
      </c>
      <c r="W289" s="6">
        <v>1</v>
      </c>
      <c r="X289" s="6">
        <v>1</v>
      </c>
      <c r="Y289" s="6">
        <v>1</v>
      </c>
      <c r="Z289" s="6">
        <v>1</v>
      </c>
      <c r="AA289" s="6">
        <v>1</v>
      </c>
      <c r="AB289" s="6">
        <v>1</v>
      </c>
      <c r="AC289" s="6">
        <v>1</v>
      </c>
      <c r="AD289" s="6">
        <v>1</v>
      </c>
      <c r="AE289" s="6">
        <v>1</v>
      </c>
      <c r="AF289" s="6">
        <v>1</v>
      </c>
      <c r="AG289" s="6">
        <v>1</v>
      </c>
      <c r="AH289" s="6">
        <v>1</v>
      </c>
      <c r="AI289" s="6">
        <v>1</v>
      </c>
      <c r="AJ289" s="6">
        <v>1</v>
      </c>
      <c r="AK289" s="6">
        <v>1</v>
      </c>
      <c r="AL289" s="6">
        <v>1</v>
      </c>
      <c r="AM289" s="6">
        <v>1</v>
      </c>
      <c r="AN289" s="6">
        <v>1</v>
      </c>
      <c r="AO289" s="6">
        <v>1</v>
      </c>
      <c r="AP289" s="6">
        <v>1</v>
      </c>
      <c r="AQ289" s="6">
        <v>1</v>
      </c>
      <c r="AR289" s="6">
        <v>1</v>
      </c>
      <c r="AS289" s="6">
        <v>1</v>
      </c>
      <c r="AT289" s="6">
        <v>1</v>
      </c>
      <c r="AU289" s="6">
        <v>1</v>
      </c>
      <c r="AV289" s="6">
        <v>1</v>
      </c>
      <c r="AW289" s="6">
        <v>1</v>
      </c>
      <c r="AX289" s="6">
        <v>1</v>
      </c>
      <c r="AY289" s="6">
        <v>1</v>
      </c>
      <c r="AZ289" s="6">
        <v>1</v>
      </c>
      <c r="BA289" s="6">
        <v>1</v>
      </c>
      <c r="BB289" s="6">
        <v>1</v>
      </c>
      <c r="BC289" s="6">
        <v>1</v>
      </c>
      <c r="BD289" s="6">
        <v>1</v>
      </c>
      <c r="BE289" s="6">
        <v>1</v>
      </c>
      <c r="BF289" s="6">
        <v>1</v>
      </c>
      <c r="BG289" s="6">
        <v>1</v>
      </c>
      <c r="BY289" s="6" t="s">
        <v>126</v>
      </c>
      <c r="CA289" s="6">
        <v>1402.1774557989625</v>
      </c>
      <c r="CB289" s="6">
        <v>1415.7785647508388</v>
      </c>
      <c r="CC289" s="6">
        <v>1431.0091025374984</v>
      </c>
      <c r="CD289" s="6">
        <v>1447.5260309018404</v>
      </c>
      <c r="CE289" s="6">
        <v>1465.0145707861025</v>
      </c>
      <c r="CF289" s="6">
        <v>1483.1872695230518</v>
      </c>
      <c r="CG289" s="6">
        <v>1501.7830680271725</v>
      </c>
      <c r="CH289" s="6">
        <v>1520.5663679858567</v>
      </c>
      <c r="CI289" s="6">
        <v>1539.3260990505933</v>
      </c>
      <c r="CJ289" s="6">
        <v>1557.8747860281583</v>
      </c>
      <c r="CK289" s="6">
        <v>1576.0476160718028</v>
      </c>
      <c r="CL289" s="6">
        <v>1593.7015058724448</v>
      </c>
      <c r="CM289" s="6">
        <v>1610.7141688498566</v>
      </c>
      <c r="CN289" s="6">
        <v>1626.9831823438549</v>
      </c>
      <c r="CO289" s="6">
        <v>1642.4250548054915</v>
      </c>
      <c r="CP289" s="6">
        <v>1656.9742929882409</v>
      </c>
      <c r="CQ289" s="6">
        <v>1670.5824691391917</v>
      </c>
      <c r="CR289" s="6">
        <v>1683.2172881902347</v>
      </c>
      <c r="CS289" s="6">
        <v>1694.8616549492529</v>
      </c>
      <c r="CT289" s="6">
        <v>1705.5127412913114</v>
      </c>
      <c r="CU289" s="6">
        <v>1715.1810533498465</v>
      </c>
      <c r="CV289" s="6">
        <v>1723.8894987078554</v>
      </c>
      <c r="CW289" s="6">
        <v>1731.6724535890853</v>
      </c>
      <c r="CX289" s="6">
        <v>1738.5748300492235</v>
      </c>
      <c r="CY289" s="6">
        <v>1744.651143167087</v>
      </c>
      <c r="CZ289" s="6">
        <v>1749.9645782358111</v>
      </c>
      <c r="DA289" s="6">
        <v>1754.5860579540399</v>
      </c>
      <c r="DB289" s="6">
        <v>1758.5933096171157</v>
      </c>
      <c r="DC289" s="6">
        <v>1762.0699323082677</v>
      </c>
      <c r="DD289" s="6">
        <v>1765.1044640898024</v>
      </c>
      <c r="DE289" s="6">
        <v>1767.789449194293</v>
      </c>
      <c r="DF289" s="6">
        <v>1770.2205052157683</v>
      </c>
      <c r="DG289" s="6">
        <v>1772.495390300903</v>
      </c>
      <c r="DH289" s="6">
        <v>1774.713070340207</v>
      </c>
      <c r="DI289" s="6">
        <v>1776.9727861592141</v>
      </c>
      <c r="DJ289" s="6">
        <v>1779.3731207096735</v>
      </c>
      <c r="DK289" s="6">
        <v>1782.0110662607367</v>
      </c>
      <c r="DL289" s="6">
        <v>1784.9810915901492</v>
      </c>
      <c r="DM289" s="6">
        <v>1788.3742091754389</v>
      </c>
      <c r="DN289" s="6">
        <v>1792.2770423851059</v>
      </c>
      <c r="DO289" s="6">
        <v>1796.7708926698124</v>
      </c>
      <c r="DP289" s="6">
        <v>1801.9308067535715</v>
      </c>
      <c r="DQ289" s="6">
        <v>1807.8246438249371</v>
      </c>
      <c r="DR289" s="6">
        <v>1814.5121427281933</v>
      </c>
      <c r="DS289" s="6">
        <v>1822.0439891545448</v>
      </c>
      <c r="DT289" s="6">
        <v>1830.4608828333044</v>
      </c>
      <c r="DU289" s="6">
        <v>1839.7926047230849</v>
      </c>
      <c r="DV289" s="6">
        <v>1850.057084202987</v>
      </c>
      <c r="DW289" s="6">
        <v>1861.2594662637889</v>
      </c>
      <c r="DX289" s="6">
        <v>1873.3911786991371</v>
      </c>
      <c r="DY289" s="6">
        <v>1886.4289992967347</v>
      </c>
      <c r="EA289" s="6">
        <v>-7.7734067539843067E-6</v>
      </c>
      <c r="EB289" s="6">
        <v>8.9189693565247202E-5</v>
      </c>
      <c r="EC289" s="6">
        <v>1.6153512092408825E-2</v>
      </c>
      <c r="ED289" s="6">
        <v>-0.12705373120115937</v>
      </c>
      <c r="EE289" s="6">
        <v>2.5418748242972518</v>
      </c>
      <c r="EF289" s="6">
        <v>1767.789449194293</v>
      </c>
    </row>
    <row r="290" spans="2:136" s="6" customFormat="1" x14ac:dyDescent="0.25">
      <c r="B290" s="6" t="s">
        <v>128</v>
      </c>
      <c r="G290" s="6" t="s">
        <v>129</v>
      </c>
      <c r="I290" s="6">
        <v>3881.2271976515285</v>
      </c>
      <c r="J290" s="6">
        <v>3918.8750672303213</v>
      </c>
      <c r="K290" s="6">
        <v>3961.0331958237957</v>
      </c>
      <c r="L290" s="6">
        <v>4006.7520535362942</v>
      </c>
      <c r="M290" s="6">
        <v>4055.1603319359319</v>
      </c>
      <c r="N290" s="6">
        <v>4105.462362039807</v>
      </c>
      <c r="O290" s="6">
        <v>4156.9355322992133</v>
      </c>
      <c r="P290" s="6">
        <v>4208.9277065848519</v>
      </c>
      <c r="Q290" s="6">
        <v>4260.8546421720421</v>
      </c>
      <c r="R290" s="6">
        <v>4312.197407725942</v>
      </c>
      <c r="S290" s="6">
        <v>4362.49980128675</v>
      </c>
      <c r="T290" s="6">
        <v>4411.3657682549274</v>
      </c>
      <c r="U290" s="6">
        <v>4458.4568193764026</v>
      </c>
      <c r="V290" s="6">
        <v>4503.4894487277897</v>
      </c>
      <c r="W290" s="6">
        <v>4546.2325517015997</v>
      </c>
      <c r="X290" s="6">
        <v>4586.5048429914514</v>
      </c>
      <c r="Y290" s="6">
        <v>4624.1722745772831</v>
      </c>
      <c r="Z290" s="6">
        <v>4659.1454537105701</v>
      </c>
      <c r="AA290" s="6">
        <v>4691.3770608995319</v>
      </c>
      <c r="AB290" s="6">
        <v>4720.8592678943496</v>
      </c>
      <c r="AC290" s="6">
        <v>4747.6211556723747</v>
      </c>
      <c r="AD290" s="6">
        <v>4771.7261324233441</v>
      </c>
      <c r="AE290" s="6">
        <v>4793.2693515345882</v>
      </c>
      <c r="AF290" s="6">
        <v>4812.3751295762504</v>
      </c>
      <c r="AG290" s="6">
        <v>4829.1943642864971</v>
      </c>
      <c r="AH290" s="6">
        <v>4843.9019525567246</v>
      </c>
      <c r="AI290" s="6">
        <v>4856.6942084167822</v>
      </c>
      <c r="AJ290" s="6">
        <v>4867.7862810201768</v>
      </c>
      <c r="AK290" s="6">
        <v>4877.4095726292853</v>
      </c>
      <c r="AL290" s="6">
        <v>4885.8091566005733</v>
      </c>
      <c r="AM290" s="6">
        <v>4893.2411953698029</v>
      </c>
      <c r="AN290" s="6">
        <v>4899.9703584372473</v>
      </c>
      <c r="AO290" s="6">
        <v>4906.2672403528986</v>
      </c>
      <c r="AP290" s="6">
        <v>4912.4057787016927</v>
      </c>
      <c r="AQ290" s="6">
        <v>4918.6606720887039</v>
      </c>
      <c r="AR290" s="6">
        <v>4925.3047981243772</v>
      </c>
      <c r="AS290" s="6">
        <v>4932.6066314097188</v>
      </c>
      <c r="AT290" s="6">
        <v>4940.8276615215327</v>
      </c>
      <c r="AU290" s="6">
        <v>4950.2198109976152</v>
      </c>
      <c r="AV290" s="6">
        <v>4961.0228533219733</v>
      </c>
      <c r="AW290" s="6">
        <v>4973.4618309100406</v>
      </c>
      <c r="AX290" s="6">
        <v>4987.744473093886</v>
      </c>
      <c r="AY290" s="6">
        <v>5004.0586141074264</v>
      </c>
      <c r="AZ290" s="6">
        <v>5022.5696110716399</v>
      </c>
      <c r="BA290" s="6">
        <v>5043.4177619797802</v>
      </c>
      <c r="BB290" s="6">
        <v>5066.7157236825869</v>
      </c>
      <c r="BC290" s="6">
        <v>5092.5459298734986</v>
      </c>
      <c r="BD290" s="6">
        <v>5120.9580090738682</v>
      </c>
      <c r="BE290" s="6">
        <v>5151.9662026181677</v>
      </c>
      <c r="BF290" s="6">
        <v>5185.5467826392123</v>
      </c>
      <c r="BG290" s="6">
        <v>5221.635470053362</v>
      </c>
      <c r="BY290" s="6" t="s">
        <v>127</v>
      </c>
      <c r="CO290" s="6">
        <v>0.73</v>
      </c>
      <c r="CP290" s="6">
        <v>0.64</v>
      </c>
      <c r="CQ290" s="6">
        <v>0.81</v>
      </c>
      <c r="CR290" s="6">
        <v>0.56999999999999995</v>
      </c>
      <c r="CS290" s="6">
        <v>0.59</v>
      </c>
      <c r="CT290" s="6">
        <v>0.52</v>
      </c>
      <c r="CU290" s="6">
        <v>0.68</v>
      </c>
      <c r="CV290" s="6">
        <v>0.69</v>
      </c>
      <c r="CW290" s="6">
        <v>0.54</v>
      </c>
      <c r="CX290" s="6">
        <v>0.41</v>
      </c>
      <c r="CY290" s="6">
        <v>0.56999999999999995</v>
      </c>
      <c r="CZ290" s="6">
        <v>0.54</v>
      </c>
      <c r="DA290" s="6">
        <v>0.61</v>
      </c>
      <c r="DB290" s="6">
        <v>0.38</v>
      </c>
      <c r="DC290" s="6">
        <v>0.65</v>
      </c>
      <c r="DD290" s="6">
        <v>0.57999999999999996</v>
      </c>
      <c r="DE290" s="6">
        <v>0.72</v>
      </c>
      <c r="DF290" s="6">
        <v>0.59</v>
      </c>
      <c r="DG290" s="6">
        <v>0.52</v>
      </c>
      <c r="DH290" s="6">
        <v>0.55000000000000004</v>
      </c>
      <c r="DI290" s="6">
        <v>0.51</v>
      </c>
      <c r="DJ290" s="6">
        <v>0.65</v>
      </c>
      <c r="DK290" s="6">
        <v>0.55000000000000004</v>
      </c>
      <c r="DL290" s="6">
        <v>0.61</v>
      </c>
      <c r="DM290" s="6">
        <v>0.68</v>
      </c>
      <c r="DN290" s="6">
        <v>0.64</v>
      </c>
      <c r="DO290" s="6">
        <v>0.74</v>
      </c>
      <c r="DP290" s="6">
        <v>0.66</v>
      </c>
      <c r="DQ290" s="6">
        <v>0.6</v>
      </c>
      <c r="DR290" s="6">
        <v>0.72</v>
      </c>
      <c r="DS290" s="6">
        <v>0.53</v>
      </c>
      <c r="DT290" s="6">
        <v>0.46</v>
      </c>
      <c r="DU290" s="6">
        <v>0.62</v>
      </c>
      <c r="DV290" s="6">
        <v>0.63</v>
      </c>
      <c r="DW290" s="6">
        <v>0.81</v>
      </c>
      <c r="DX290" s="6">
        <v>0.6</v>
      </c>
      <c r="DY290" s="6">
        <v>0.6</v>
      </c>
    </row>
    <row r="291" spans="2:136" s="6" customFormat="1" x14ac:dyDescent="0.25">
      <c r="B291" s="6">
        <v>5.148E+21</v>
      </c>
      <c r="C291" s="6" t="s">
        <v>130</v>
      </c>
      <c r="G291" s="6" t="s">
        <v>131</v>
      </c>
      <c r="I291" s="6">
        <v>0.10526315789473684</v>
      </c>
      <c r="J291" s="6">
        <v>0.10526315789473684</v>
      </c>
      <c r="K291" s="6">
        <v>0.10526315789473684</v>
      </c>
      <c r="L291" s="6">
        <v>0.10526315789473684</v>
      </c>
      <c r="M291" s="6">
        <v>0.10526315789473684</v>
      </c>
      <c r="N291" s="6">
        <v>0.10526315789473684</v>
      </c>
      <c r="O291" s="6">
        <v>0.10526315789473684</v>
      </c>
      <c r="P291" s="6">
        <v>0.10526315789473684</v>
      </c>
      <c r="Q291" s="6">
        <v>0.10526315789473684</v>
      </c>
      <c r="R291" s="6">
        <v>0.10526315789473684</v>
      </c>
      <c r="S291" s="6">
        <v>0.10526315789473684</v>
      </c>
      <c r="T291" s="6">
        <v>0.10526315789473684</v>
      </c>
      <c r="U291" s="6">
        <v>0.10526315789473684</v>
      </c>
      <c r="V291" s="6">
        <v>0.10526315789473684</v>
      </c>
      <c r="W291" s="6">
        <v>0.10526315789473684</v>
      </c>
      <c r="X291" s="6">
        <v>0.10526315789473684</v>
      </c>
      <c r="Y291" s="6">
        <v>0.10526315789473684</v>
      </c>
      <c r="Z291" s="6">
        <v>0.10526315789473684</v>
      </c>
      <c r="AA291" s="6">
        <v>0.10526315789473684</v>
      </c>
      <c r="AB291" s="6">
        <v>0.10526315789473684</v>
      </c>
      <c r="AC291" s="6">
        <v>0.10526315789473684</v>
      </c>
      <c r="AD291" s="6">
        <v>0.10526315789473684</v>
      </c>
      <c r="AE291" s="6">
        <v>0.10526315789473684</v>
      </c>
      <c r="AF291" s="6">
        <v>0.10526315789473684</v>
      </c>
      <c r="AG291" s="6">
        <v>0.10526315789473684</v>
      </c>
      <c r="AH291" s="6">
        <v>0.10526315789473684</v>
      </c>
      <c r="AI291" s="6">
        <v>0.10526315789473684</v>
      </c>
      <c r="AJ291" s="6">
        <v>0.10526315789473684</v>
      </c>
      <c r="AK291" s="6">
        <v>0.10526315789473684</v>
      </c>
      <c r="AL291" s="6">
        <v>0.10526315789473684</v>
      </c>
      <c r="AM291" s="6">
        <v>0.10526315789473684</v>
      </c>
      <c r="AN291" s="6">
        <v>0.10526315789473684</v>
      </c>
      <c r="AO291" s="6">
        <v>0.10526315789473684</v>
      </c>
      <c r="AP291" s="6">
        <v>0.10526315789473684</v>
      </c>
      <c r="AQ291" s="6">
        <v>0.10526315789473684</v>
      </c>
      <c r="AR291" s="6">
        <v>0.10526315789473684</v>
      </c>
      <c r="AS291" s="6">
        <v>0.10526315789473684</v>
      </c>
      <c r="AT291" s="6">
        <v>0.10526315789473684</v>
      </c>
      <c r="AU291" s="6">
        <v>0.10526315789473684</v>
      </c>
      <c r="AV291" s="6">
        <v>0.10526315789473684</v>
      </c>
      <c r="AW291" s="6">
        <v>0.10526315789473684</v>
      </c>
      <c r="AX291" s="6">
        <v>0.10526315789473684</v>
      </c>
      <c r="AY291" s="6">
        <v>0.10526315789473684</v>
      </c>
      <c r="AZ291" s="6">
        <v>0.10526315789473684</v>
      </c>
      <c r="BA291" s="6">
        <v>0.10526315789473684</v>
      </c>
      <c r="BB291" s="6">
        <v>0.10526315789473684</v>
      </c>
      <c r="BC291" s="6">
        <v>0.10526315789473684</v>
      </c>
      <c r="BD291" s="6">
        <v>0.10526315789473684</v>
      </c>
      <c r="BE291" s="6">
        <v>0.10526315789473684</v>
      </c>
      <c r="BF291" s="6">
        <v>0.10526315789473684</v>
      </c>
      <c r="BG291" s="6">
        <v>0.10526315789473684</v>
      </c>
      <c r="CA291" s="6">
        <v>1</v>
      </c>
      <c r="CB291" s="6">
        <v>1</v>
      </c>
      <c r="CC291" s="6">
        <v>1</v>
      </c>
      <c r="CD291" s="6">
        <v>1</v>
      </c>
      <c r="CE291" s="6">
        <v>1</v>
      </c>
      <c r="CF291" s="6">
        <v>1</v>
      </c>
      <c r="CG291" s="6">
        <v>1</v>
      </c>
      <c r="CH291" s="6">
        <v>1</v>
      </c>
      <c r="CI291" s="6">
        <v>1</v>
      </c>
      <c r="CJ291" s="6">
        <v>1</v>
      </c>
      <c r="CK291" s="6">
        <v>1</v>
      </c>
      <c r="CL291" s="6">
        <v>1</v>
      </c>
      <c r="CM291" s="6">
        <v>1</v>
      </c>
      <c r="CN291" s="6">
        <v>1</v>
      </c>
      <c r="CO291" s="6">
        <v>1</v>
      </c>
      <c r="CP291" s="6">
        <v>1</v>
      </c>
      <c r="CQ291" s="6">
        <v>1</v>
      </c>
      <c r="CR291" s="6">
        <v>1</v>
      </c>
      <c r="CS291" s="6">
        <v>1</v>
      </c>
      <c r="CT291" s="6">
        <v>1</v>
      </c>
      <c r="CU291" s="6">
        <v>1</v>
      </c>
      <c r="CV291" s="6">
        <v>1</v>
      </c>
      <c r="CW291" s="6">
        <v>1</v>
      </c>
      <c r="CX291" s="6">
        <v>1</v>
      </c>
      <c r="CY291" s="6">
        <v>1</v>
      </c>
      <c r="CZ291" s="6">
        <v>1</v>
      </c>
      <c r="DA291" s="6">
        <v>1</v>
      </c>
      <c r="DB291" s="6">
        <v>1</v>
      </c>
      <c r="DC291" s="6">
        <v>1</v>
      </c>
      <c r="DD291" s="6">
        <v>1</v>
      </c>
      <c r="DE291" s="6">
        <v>1</v>
      </c>
      <c r="DF291" s="6">
        <v>1</v>
      </c>
      <c r="DG291" s="6">
        <v>1</v>
      </c>
      <c r="DH291" s="6">
        <v>1</v>
      </c>
      <c r="DI291" s="6">
        <v>1</v>
      </c>
      <c r="DJ291" s="6">
        <v>1</v>
      </c>
      <c r="DK291" s="6">
        <v>1</v>
      </c>
      <c r="DL291" s="6">
        <v>1</v>
      </c>
      <c r="DM291" s="6">
        <v>1</v>
      </c>
      <c r="DN291" s="6">
        <v>1</v>
      </c>
      <c r="DO291" s="6">
        <v>1</v>
      </c>
      <c r="DP291" s="6">
        <v>1</v>
      </c>
      <c r="DQ291" s="6">
        <v>1</v>
      </c>
      <c r="DR291" s="6">
        <v>1</v>
      </c>
      <c r="DS291" s="6">
        <v>1</v>
      </c>
      <c r="DT291" s="6">
        <v>1</v>
      </c>
      <c r="DU291" s="6">
        <v>1</v>
      </c>
      <c r="DV291" s="6">
        <v>1</v>
      </c>
      <c r="DW291" s="6">
        <v>1</v>
      </c>
      <c r="DX291" s="6">
        <v>1</v>
      </c>
      <c r="DY291" s="6">
        <v>1</v>
      </c>
    </row>
    <row r="292" spans="2:136" s="6" customFormat="1" x14ac:dyDescent="0.25">
      <c r="B292" s="6">
        <v>5148000000</v>
      </c>
      <c r="C292" s="6" t="s">
        <v>132</v>
      </c>
      <c r="G292" s="6" t="s">
        <v>133</v>
      </c>
      <c r="I292" s="6">
        <v>1</v>
      </c>
      <c r="J292" s="6">
        <v>1</v>
      </c>
      <c r="K292" s="6">
        <v>1</v>
      </c>
      <c r="L292" s="6">
        <v>1</v>
      </c>
      <c r="M292" s="6">
        <v>1</v>
      </c>
      <c r="N292" s="6">
        <v>1</v>
      </c>
      <c r="O292" s="6">
        <v>1</v>
      </c>
      <c r="P292" s="6">
        <v>1</v>
      </c>
      <c r="Q292" s="6">
        <v>1</v>
      </c>
      <c r="R292" s="6">
        <v>1</v>
      </c>
      <c r="S292" s="6">
        <v>1</v>
      </c>
      <c r="T292" s="6">
        <v>1</v>
      </c>
      <c r="U292" s="6">
        <v>1</v>
      </c>
      <c r="V292" s="6">
        <v>1</v>
      </c>
      <c r="W292" s="6">
        <v>1</v>
      </c>
      <c r="X292" s="6">
        <v>1</v>
      </c>
      <c r="Y292" s="6">
        <v>1</v>
      </c>
      <c r="Z292" s="6">
        <v>1</v>
      </c>
      <c r="AA292" s="6">
        <v>1</v>
      </c>
      <c r="AB292" s="6">
        <v>1</v>
      </c>
      <c r="AC292" s="6">
        <v>1</v>
      </c>
      <c r="AD292" s="6">
        <v>1</v>
      </c>
      <c r="AE292" s="6">
        <v>1</v>
      </c>
      <c r="AF292" s="6">
        <v>1</v>
      </c>
      <c r="AG292" s="6">
        <v>1</v>
      </c>
      <c r="AH292" s="6">
        <v>1</v>
      </c>
      <c r="AI292" s="6">
        <v>1</v>
      </c>
      <c r="AJ292" s="6">
        <v>1</v>
      </c>
      <c r="AK292" s="6">
        <v>1</v>
      </c>
      <c r="AL292" s="6">
        <v>1</v>
      </c>
      <c r="AM292" s="6">
        <v>1</v>
      </c>
      <c r="AN292" s="6">
        <v>1</v>
      </c>
      <c r="AO292" s="6">
        <v>1</v>
      </c>
      <c r="AP292" s="6">
        <v>1</v>
      </c>
      <c r="AQ292" s="6">
        <v>1</v>
      </c>
      <c r="AR292" s="6">
        <v>1</v>
      </c>
      <c r="AS292" s="6">
        <v>1</v>
      </c>
      <c r="AT292" s="6">
        <v>1</v>
      </c>
      <c r="AU292" s="6">
        <v>1</v>
      </c>
      <c r="AV292" s="6">
        <v>1</v>
      </c>
      <c r="AW292" s="6">
        <v>1</v>
      </c>
      <c r="AX292" s="6">
        <v>1</v>
      </c>
      <c r="AY292" s="6">
        <v>1</v>
      </c>
      <c r="AZ292" s="6">
        <v>1</v>
      </c>
      <c r="BA292" s="6">
        <v>1</v>
      </c>
      <c r="BB292" s="6">
        <v>1</v>
      </c>
      <c r="BC292" s="6">
        <v>1</v>
      </c>
      <c r="BD292" s="6">
        <v>1</v>
      </c>
      <c r="BE292" s="6">
        <v>1</v>
      </c>
      <c r="BF292" s="6">
        <v>1</v>
      </c>
      <c r="BG292" s="6">
        <v>1</v>
      </c>
      <c r="BT292" s="6" t="s">
        <v>128</v>
      </c>
      <c r="BY292" s="6" t="s">
        <v>129</v>
      </c>
      <c r="CA292" s="6">
        <v>3881.2271976515285</v>
      </c>
      <c r="CB292" s="6">
        <v>3918.8750672303213</v>
      </c>
      <c r="CC292" s="6">
        <v>3961.0331958237957</v>
      </c>
      <c r="CD292" s="6">
        <v>4006.7520535362942</v>
      </c>
      <c r="CE292" s="6">
        <v>4055.1603319359319</v>
      </c>
      <c r="CF292" s="6">
        <v>4105.462362039807</v>
      </c>
      <c r="CG292" s="6">
        <v>4156.9355322992133</v>
      </c>
      <c r="CH292" s="6">
        <v>4208.9277065848519</v>
      </c>
      <c r="CI292" s="6">
        <v>4260.8546421720421</v>
      </c>
      <c r="CJ292" s="6">
        <v>4312.197407725942</v>
      </c>
      <c r="CK292" s="6">
        <v>4362.49980128675</v>
      </c>
      <c r="CL292" s="6">
        <v>4411.3657682549274</v>
      </c>
      <c r="CM292" s="6">
        <v>4458.4568193764026</v>
      </c>
      <c r="CN292" s="6">
        <v>4503.4894487277897</v>
      </c>
      <c r="CO292" s="6">
        <v>4546.2325517015997</v>
      </c>
      <c r="CP292" s="6">
        <v>4586.5048429914514</v>
      </c>
      <c r="CQ292" s="6">
        <v>4624.1722745772831</v>
      </c>
      <c r="CR292" s="6">
        <v>4659.1454537105701</v>
      </c>
      <c r="CS292" s="6">
        <v>4691.3770608995319</v>
      </c>
      <c r="CT292" s="6">
        <v>4720.8592678943496</v>
      </c>
      <c r="CU292" s="6">
        <v>4747.6211556723747</v>
      </c>
      <c r="CV292" s="6">
        <v>4771.7261324233441</v>
      </c>
      <c r="CW292" s="6">
        <v>4793.2693515345882</v>
      </c>
      <c r="CX292" s="6">
        <v>4812.3751295762504</v>
      </c>
      <c r="CY292" s="6">
        <v>4829.1943642864971</v>
      </c>
      <c r="CZ292" s="6">
        <v>4843.9019525567246</v>
      </c>
      <c r="DA292" s="6">
        <v>4856.6942084167822</v>
      </c>
      <c r="DB292" s="6">
        <v>4867.7862810201768</v>
      </c>
      <c r="DC292" s="6">
        <v>4877.4095726292853</v>
      </c>
      <c r="DD292" s="6">
        <v>4885.8091566005733</v>
      </c>
      <c r="DE292" s="6">
        <v>4893.2411953698029</v>
      </c>
      <c r="DF292" s="6">
        <v>4899.9703584372473</v>
      </c>
      <c r="DG292" s="6">
        <v>4906.2672403528986</v>
      </c>
      <c r="DH292" s="6">
        <v>4912.4057787016927</v>
      </c>
      <c r="DI292" s="6">
        <v>4918.6606720887039</v>
      </c>
      <c r="DJ292" s="6">
        <v>4925.3047981243772</v>
      </c>
      <c r="DK292" s="6">
        <v>4932.6066314097188</v>
      </c>
      <c r="DL292" s="6">
        <v>4940.8276615215327</v>
      </c>
      <c r="DM292" s="6">
        <v>4950.2198109976152</v>
      </c>
      <c r="DN292" s="6">
        <v>4961.0228533219733</v>
      </c>
      <c r="DO292" s="6">
        <v>4973.4618309100406</v>
      </c>
      <c r="DP292" s="6">
        <v>4987.744473093886</v>
      </c>
      <c r="DQ292" s="6">
        <v>5004.0586141074264</v>
      </c>
      <c r="DR292" s="6">
        <v>5022.5696110716399</v>
      </c>
      <c r="DS292" s="6">
        <v>5043.4177619797802</v>
      </c>
      <c r="DT292" s="6">
        <v>5066.7157236825869</v>
      </c>
      <c r="DU292" s="6">
        <v>5092.5459298734986</v>
      </c>
      <c r="DV292" s="6">
        <v>5120.9580090738682</v>
      </c>
      <c r="DW292" s="6">
        <v>5151.9662026181677</v>
      </c>
      <c r="DX292" s="6">
        <v>5185.5467826392123</v>
      </c>
      <c r="DY292" s="6">
        <v>5221.635470053362</v>
      </c>
    </row>
    <row r="293" spans="2:136" s="6" customFormat="1" x14ac:dyDescent="0.25">
      <c r="B293" s="6">
        <v>5720</v>
      </c>
      <c r="C293" s="6" t="s">
        <v>134</v>
      </c>
      <c r="BT293" s="6">
        <v>5.148E+21</v>
      </c>
      <c r="BU293" s="6" t="s">
        <v>130</v>
      </c>
      <c r="BY293" s="6" t="s">
        <v>131</v>
      </c>
      <c r="CA293" s="6">
        <v>0.10526315789473684</v>
      </c>
      <c r="CB293" s="6">
        <v>0.10526315789473684</v>
      </c>
      <c r="CC293" s="6">
        <v>0.10526315789473684</v>
      </c>
      <c r="CD293" s="6">
        <v>0.10526315789473684</v>
      </c>
      <c r="CE293" s="6">
        <v>0.10526315789473684</v>
      </c>
      <c r="CF293" s="6">
        <v>0.10526315789473684</v>
      </c>
      <c r="CG293" s="6">
        <v>0.10526315789473684</v>
      </c>
      <c r="CH293" s="6">
        <v>0.10526315789473684</v>
      </c>
      <c r="CI293" s="6">
        <v>0.10526315789473684</v>
      </c>
      <c r="CJ293" s="6">
        <v>0.10526315789473684</v>
      </c>
      <c r="CK293" s="6">
        <v>0.10526315789473684</v>
      </c>
      <c r="CL293" s="6">
        <v>0.10526315789473684</v>
      </c>
      <c r="CM293" s="6">
        <v>0.10526315789473684</v>
      </c>
      <c r="CN293" s="6">
        <v>0.10526315789473684</v>
      </c>
      <c r="CO293" s="6">
        <v>0.10526315789473684</v>
      </c>
      <c r="CP293" s="6">
        <v>0.10526315789473684</v>
      </c>
      <c r="CQ293" s="6">
        <v>0.10526315789473684</v>
      </c>
      <c r="CR293" s="6">
        <v>0.10526315789473684</v>
      </c>
      <c r="CS293" s="6">
        <v>0.10526315789473684</v>
      </c>
      <c r="CT293" s="6">
        <v>0.10526315789473684</v>
      </c>
      <c r="CU293" s="6">
        <v>0.10526315789473684</v>
      </c>
      <c r="CV293" s="6">
        <v>0.10526315789473684</v>
      </c>
      <c r="CW293" s="6">
        <v>0.10526315789473684</v>
      </c>
      <c r="CX293" s="6">
        <v>0.10526315789473684</v>
      </c>
      <c r="CY293" s="6">
        <v>0.10526315789473684</v>
      </c>
      <c r="CZ293" s="6">
        <v>0.10526315789473684</v>
      </c>
      <c r="DA293" s="6">
        <v>0.10526315789473684</v>
      </c>
      <c r="DB293" s="6">
        <v>0.10526315789473684</v>
      </c>
      <c r="DC293" s="6">
        <v>0.10526315789473684</v>
      </c>
      <c r="DD293" s="6">
        <v>0.10526315789473684</v>
      </c>
      <c r="DE293" s="6">
        <v>0.10526315789473684</v>
      </c>
      <c r="DF293" s="6">
        <v>0.10526315789473684</v>
      </c>
      <c r="DG293" s="6">
        <v>0.10526315789473684</v>
      </c>
      <c r="DH293" s="6">
        <v>0.10526315789473684</v>
      </c>
      <c r="DI293" s="6">
        <v>0.10526315789473684</v>
      </c>
      <c r="DJ293" s="6">
        <v>0.10526315789473684</v>
      </c>
      <c r="DK293" s="6">
        <v>0.10526315789473684</v>
      </c>
      <c r="DL293" s="6">
        <v>0.10526315789473684</v>
      </c>
      <c r="DM293" s="6">
        <v>0.10526315789473684</v>
      </c>
      <c r="DN293" s="6">
        <v>0.10526315789473684</v>
      </c>
      <c r="DO293" s="6">
        <v>0.10526315789473684</v>
      </c>
      <c r="DP293" s="6">
        <v>0.10526315789473684</v>
      </c>
      <c r="DQ293" s="6">
        <v>0.10526315789473684</v>
      </c>
      <c r="DR293" s="6">
        <v>0.10526315789473684</v>
      </c>
      <c r="DS293" s="6">
        <v>0.10526315789473684</v>
      </c>
      <c r="DT293" s="6">
        <v>0.10526315789473684</v>
      </c>
      <c r="DU293" s="6">
        <v>0.10526315789473684</v>
      </c>
      <c r="DV293" s="6">
        <v>0.10526315789473684</v>
      </c>
      <c r="DW293" s="6">
        <v>0.10526315789473684</v>
      </c>
      <c r="DX293" s="6">
        <v>0.10526315789473684</v>
      </c>
      <c r="DY293" s="6">
        <v>0.10526315789473684</v>
      </c>
    </row>
    <row r="294" spans="2:136" s="6" customFormat="1" x14ac:dyDescent="0.25">
      <c r="G294" s="6" t="s">
        <v>135</v>
      </c>
      <c r="I294" s="6">
        <v>448.21432388826906</v>
      </c>
      <c r="J294" s="6">
        <v>456.92906242477324</v>
      </c>
      <c r="K294" s="6">
        <v>465.11818331772668</v>
      </c>
      <c r="L294" s="6">
        <v>472.76414664803161</v>
      </c>
      <c r="M294" s="6">
        <v>479.85492604088711</v>
      </c>
      <c r="N294" s="6">
        <v>486.38373687475865</v>
      </c>
      <c r="O294" s="6">
        <v>492.34876449034806</v>
      </c>
      <c r="P294" s="6">
        <v>497.75289239956101</v>
      </c>
      <c r="Q294" s="6">
        <v>502.60343049448869</v>
      </c>
      <c r="R294" s="6">
        <v>506.91184325635771</v>
      </c>
      <c r="S294" s="6">
        <v>510.69347796451882</v>
      </c>
      <c r="T294" s="6">
        <v>513.96729290540168</v>
      </c>
      <c r="U294" s="6">
        <v>516.75558558149658</v>
      </c>
      <c r="V294" s="6">
        <v>519.08372092031743</v>
      </c>
      <c r="W294" s="6">
        <v>520.97985948337191</v>
      </c>
      <c r="X294" s="6">
        <v>522.47468567513033</v>
      </c>
      <c r="Y294" s="6">
        <v>523.60113595200323</v>
      </c>
      <c r="Z294" s="6">
        <v>524.39412703130017</v>
      </c>
      <c r="AA294" s="6">
        <v>524.89028410020762</v>
      </c>
      <c r="AB294" s="6">
        <v>525.12766902475448</v>
      </c>
      <c r="AC294" s="6">
        <v>525.14550855878224</v>
      </c>
      <c r="AD294" s="6">
        <v>524.98392255291378</v>
      </c>
      <c r="AE294" s="6">
        <v>524.68365216353061</v>
      </c>
      <c r="AF294" s="6">
        <v>524.28578806173425</v>
      </c>
      <c r="AG294" s="6">
        <v>523.83149864231166</v>
      </c>
      <c r="AH294" s="6">
        <v>523.36175823272515</v>
      </c>
      <c r="AI294" s="6">
        <v>522.91707530205861</v>
      </c>
      <c r="AJ294" s="6">
        <v>522.53722066999751</v>
      </c>
      <c r="AK294" s="6">
        <v>522.26095571580584</v>
      </c>
      <c r="AL294" s="6">
        <v>522.12576058728257</v>
      </c>
      <c r="AM294" s="6">
        <v>522.16756240974121</v>
      </c>
      <c r="AN294" s="6">
        <v>522.42046349496968</v>
      </c>
      <c r="AO294" s="6">
        <v>522.91646955021747</v>
      </c>
      <c r="AP294" s="6">
        <v>523.68521788713929</v>
      </c>
      <c r="AQ294" s="6">
        <v>524.75370563079719</v>
      </c>
      <c r="AR294" s="6">
        <v>526.1460179285906</v>
      </c>
      <c r="AS294" s="6">
        <v>527.88305615927254</v>
      </c>
      <c r="AT294" s="6">
        <v>529.9822661418774</v>
      </c>
      <c r="AU294" s="6">
        <v>532.45736634471393</v>
      </c>
      <c r="AV294" s="6">
        <v>535.31807609433292</v>
      </c>
      <c r="AW294" s="6">
        <v>538.56984378448851</v>
      </c>
      <c r="AX294" s="6">
        <v>542.21357508511426</v>
      </c>
      <c r="AY294" s="6">
        <v>546.24536115129183</v>
      </c>
      <c r="AZ294" s="6">
        <v>550.65620683222164</v>
      </c>
      <c r="BA294" s="6">
        <v>555.43175888019039</v>
      </c>
      <c r="BB294" s="6">
        <v>560.55203415954043</v>
      </c>
      <c r="BC294" s="6">
        <v>565.99114785564416</v>
      </c>
      <c r="BD294" s="6">
        <v>571.71704168386452</v>
      </c>
      <c r="BE294" s="6">
        <v>577.69121209854018</v>
      </c>
      <c r="BF294" s="6">
        <v>583.86843850193429</v>
      </c>
      <c r="BG294" s="6">
        <v>-4951.6331151506765</v>
      </c>
      <c r="BT294" s="6">
        <v>5148000000</v>
      </c>
      <c r="BU294" s="6" t="s">
        <v>132</v>
      </c>
      <c r="BY294" s="6" t="s">
        <v>133</v>
      </c>
      <c r="CA294" s="6">
        <v>1</v>
      </c>
      <c r="CB294" s="6">
        <v>1</v>
      </c>
      <c r="CC294" s="6">
        <v>1</v>
      </c>
      <c r="CD294" s="6">
        <v>1</v>
      </c>
      <c r="CE294" s="6">
        <v>1</v>
      </c>
      <c r="CF294" s="6">
        <v>1</v>
      </c>
      <c r="CG294" s="6">
        <v>1</v>
      </c>
      <c r="CH294" s="6">
        <v>1</v>
      </c>
      <c r="CI294" s="6">
        <v>1</v>
      </c>
      <c r="CJ294" s="6">
        <v>1</v>
      </c>
      <c r="CK294" s="6">
        <v>1</v>
      </c>
      <c r="CL294" s="6">
        <v>1</v>
      </c>
      <c r="CM294" s="6">
        <v>1</v>
      </c>
      <c r="CN294" s="6">
        <v>1</v>
      </c>
      <c r="CO294" s="6">
        <v>1</v>
      </c>
      <c r="CP294" s="6">
        <v>1</v>
      </c>
      <c r="CQ294" s="6">
        <v>1</v>
      </c>
      <c r="CR294" s="6">
        <v>1</v>
      </c>
      <c r="CS294" s="6">
        <v>1</v>
      </c>
      <c r="CT294" s="6">
        <v>1</v>
      </c>
      <c r="CU294" s="6">
        <v>1</v>
      </c>
      <c r="CV294" s="6">
        <v>1</v>
      </c>
      <c r="CW294" s="6">
        <v>1</v>
      </c>
      <c r="CX294" s="6">
        <v>1</v>
      </c>
      <c r="CY294" s="6">
        <v>1</v>
      </c>
      <c r="CZ294" s="6">
        <v>1</v>
      </c>
      <c r="DA294" s="6">
        <v>1</v>
      </c>
      <c r="DB294" s="6">
        <v>1</v>
      </c>
      <c r="DC294" s="6">
        <v>1</v>
      </c>
      <c r="DD294" s="6">
        <v>1</v>
      </c>
      <c r="DE294" s="6">
        <v>1</v>
      </c>
      <c r="DF294" s="6">
        <v>1</v>
      </c>
      <c r="DG294" s="6">
        <v>1</v>
      </c>
      <c r="DH294" s="6">
        <v>1</v>
      </c>
      <c r="DI294" s="6">
        <v>1</v>
      </c>
      <c r="DJ294" s="6">
        <v>1</v>
      </c>
      <c r="DK294" s="6">
        <v>1</v>
      </c>
      <c r="DL294" s="6">
        <v>1</v>
      </c>
      <c r="DM294" s="6">
        <v>1</v>
      </c>
      <c r="DN294" s="6">
        <v>1</v>
      </c>
      <c r="DO294" s="6">
        <v>1</v>
      </c>
      <c r="DP294" s="6">
        <v>1</v>
      </c>
      <c r="DQ294" s="6">
        <v>1</v>
      </c>
      <c r="DR294" s="6">
        <v>1</v>
      </c>
      <c r="DS294" s="6">
        <v>1</v>
      </c>
      <c r="DT294" s="6">
        <v>1</v>
      </c>
      <c r="DU294" s="6">
        <v>1</v>
      </c>
      <c r="DV294" s="6">
        <v>1</v>
      </c>
      <c r="DW294" s="6">
        <v>1</v>
      </c>
      <c r="DX294" s="6">
        <v>1</v>
      </c>
      <c r="DY294" s="6">
        <v>1</v>
      </c>
    </row>
    <row r="295" spans="2:136" s="6" customFormat="1" x14ac:dyDescent="0.25">
      <c r="G295" s="6" t="s">
        <v>136</v>
      </c>
      <c r="W295" s="6">
        <v>4.97626168108809E-2</v>
      </c>
      <c r="X295" s="6">
        <v>0.68223652181336547</v>
      </c>
      <c r="Y295" s="6">
        <v>0.46388908342646573</v>
      </c>
      <c r="Z295" s="6">
        <v>0.22440479203862651</v>
      </c>
      <c r="AA295" s="6">
        <v>3.2229403717678906E-2</v>
      </c>
      <c r="AB295" s="6">
        <v>0.61810991526715497</v>
      </c>
      <c r="AC295" s="6">
        <v>0.22729292233611886</v>
      </c>
      <c r="AD295" s="6">
        <v>0.23639172977334511</v>
      </c>
      <c r="AE295" s="6">
        <v>0.22177220088963168</v>
      </c>
      <c r="AF295" s="6">
        <v>0.58605938895050258</v>
      </c>
      <c r="AG295" s="6">
        <v>7.8592811939984131E-2</v>
      </c>
      <c r="AH295" s="6">
        <v>0.36147571950891688</v>
      </c>
      <c r="AI295" s="6">
        <v>0.4930003716168585</v>
      </c>
      <c r="AJ295" s="6">
        <v>0.89810469253859537</v>
      </c>
      <c r="AK295" s="6">
        <v>1.474729845517686E-2</v>
      </c>
      <c r="AL295" s="6">
        <v>0.57726722849042744</v>
      </c>
      <c r="AM295" s="6">
        <v>0.169325885103774</v>
      </c>
      <c r="AN295" s="6">
        <v>3.2229403717678906E-2</v>
      </c>
      <c r="AO295" s="6">
        <v>0.23899876700761524</v>
      </c>
      <c r="AP295" s="6">
        <v>4.3603047499004788E-2</v>
      </c>
      <c r="AQ295" s="6">
        <v>0.55687143901553782</v>
      </c>
      <c r="AR295" s="6">
        <v>0.10223448651640865</v>
      </c>
      <c r="AS295" s="6">
        <v>0.33522700769731273</v>
      </c>
      <c r="AT295" s="6">
        <v>0.38187150898284017</v>
      </c>
      <c r="AU295" s="6">
        <v>8.1480942236566989E-2</v>
      </c>
      <c r="AV295" s="6">
        <v>0.47809974967447033</v>
      </c>
      <c r="AW295" s="6">
        <v>1.768653658234598E-2</v>
      </c>
      <c r="AX295" s="6">
        <v>1.7328781776427604E-2</v>
      </c>
      <c r="AY295" s="6">
        <v>0.5247698048692655</v>
      </c>
      <c r="AZ295" s="6">
        <v>0.34430026121970059</v>
      </c>
      <c r="BA295" s="6">
        <v>4.9711508980294639E-2</v>
      </c>
      <c r="BB295" s="6">
        <v>0.60062781000260657</v>
      </c>
      <c r="BC295" s="6">
        <v>0.20981081707259364</v>
      </c>
      <c r="BD295" s="6">
        <v>0.70848523362212745</v>
      </c>
      <c r="BE295" s="6">
        <v>0.37640189536602975</v>
      </c>
      <c r="BF295" s="6">
        <v>0.1748210526307048</v>
      </c>
      <c r="BT295" s="6">
        <v>5720</v>
      </c>
      <c r="BU295" s="6" t="s">
        <v>134</v>
      </c>
    </row>
    <row r="296" spans="2:136" s="6" customFormat="1" x14ac:dyDescent="0.25">
      <c r="BY296" s="6" t="s">
        <v>135</v>
      </c>
      <c r="CA296" s="6">
        <v>448.21432388826906</v>
      </c>
      <c r="CB296" s="6">
        <v>456.92906242477324</v>
      </c>
      <c r="CC296" s="6">
        <v>465.11818331772668</v>
      </c>
      <c r="CD296" s="6">
        <v>472.76414664803161</v>
      </c>
      <c r="CE296" s="6">
        <v>479.85492604088711</v>
      </c>
      <c r="CF296" s="6">
        <v>486.38373687475865</v>
      </c>
      <c r="CG296" s="6">
        <v>492.34876449034806</v>
      </c>
      <c r="CH296" s="6">
        <v>497.75289239956101</v>
      </c>
      <c r="CI296" s="6">
        <v>502.60343049448869</v>
      </c>
      <c r="CJ296" s="6">
        <v>506.91184325635771</v>
      </c>
      <c r="CK296" s="6">
        <v>510.69347796451882</v>
      </c>
      <c r="CL296" s="6">
        <v>513.96729290540168</v>
      </c>
      <c r="CM296" s="6">
        <v>516.75558558149658</v>
      </c>
      <c r="CN296" s="6">
        <v>519.08372092031743</v>
      </c>
      <c r="CO296" s="6">
        <v>520.97985948337191</v>
      </c>
      <c r="CP296" s="6">
        <v>522.47468567513033</v>
      </c>
      <c r="CQ296" s="6">
        <v>523.60113595200323</v>
      </c>
      <c r="CR296" s="6">
        <v>524.39412703130017</v>
      </c>
      <c r="CS296" s="6">
        <v>524.89028410020762</v>
      </c>
      <c r="CT296" s="6">
        <v>525.12766902475448</v>
      </c>
      <c r="CU296" s="6">
        <v>525.14550855878224</v>
      </c>
      <c r="CV296" s="6">
        <v>524.98392255291378</v>
      </c>
      <c r="CW296" s="6">
        <v>524.68365216353061</v>
      </c>
      <c r="CX296" s="6">
        <v>524.28578806173425</v>
      </c>
      <c r="CY296" s="6">
        <v>523.83149864231166</v>
      </c>
      <c r="CZ296" s="6">
        <v>523.36175823272515</v>
      </c>
      <c r="DA296" s="6">
        <v>522.91707530205861</v>
      </c>
      <c r="DB296" s="6">
        <v>522.53722066999751</v>
      </c>
      <c r="DC296" s="6">
        <v>522.26095571580584</v>
      </c>
      <c r="DD296" s="6">
        <v>522.12576058728257</v>
      </c>
      <c r="DE296" s="6">
        <v>522.16756240974121</v>
      </c>
      <c r="DF296" s="6">
        <v>522.42046349496968</v>
      </c>
      <c r="DG296" s="6">
        <v>522.91646955021747</v>
      </c>
      <c r="DH296" s="6">
        <v>523.68521788713929</v>
      </c>
      <c r="DI296" s="6">
        <v>524.75370563079719</v>
      </c>
      <c r="DJ296" s="6">
        <v>526.1460179285906</v>
      </c>
      <c r="DK296" s="6">
        <v>527.88305615927254</v>
      </c>
      <c r="DL296" s="6">
        <v>529.9822661418774</v>
      </c>
      <c r="DM296" s="6">
        <v>532.45736634471393</v>
      </c>
      <c r="DN296" s="6">
        <v>535.31807609433292</v>
      </c>
      <c r="DO296" s="6">
        <v>538.56984378448851</v>
      </c>
      <c r="DP296" s="6">
        <v>542.21357508511426</v>
      </c>
      <c r="DQ296" s="6">
        <v>546.24536115129183</v>
      </c>
      <c r="DR296" s="6">
        <v>550.65620683222164</v>
      </c>
      <c r="DS296" s="6">
        <v>555.43175888019039</v>
      </c>
      <c r="DT296" s="6">
        <v>560.55203415954043</v>
      </c>
      <c r="DU296" s="6">
        <v>565.99114785564416</v>
      </c>
      <c r="DV296" s="6">
        <v>571.71704168386452</v>
      </c>
      <c r="DW296" s="6">
        <v>577.69121209854018</v>
      </c>
      <c r="DX296" s="6">
        <v>583.86843850193429</v>
      </c>
      <c r="DY296" s="6">
        <v>-4951.6331151506765</v>
      </c>
    </row>
    <row r="297" spans="2:136" s="6" customFormat="1" x14ac:dyDescent="0.25">
      <c r="G297" s="6" t="s">
        <v>138</v>
      </c>
      <c r="BY297" s="6" t="s">
        <v>136</v>
      </c>
      <c r="CO297" s="6">
        <v>4.97626168108809E-2</v>
      </c>
      <c r="CP297" s="6">
        <v>0.68223652181336547</v>
      </c>
      <c r="CQ297" s="6">
        <v>0.46388908342646573</v>
      </c>
      <c r="CR297" s="6">
        <v>0.22440479203862651</v>
      </c>
      <c r="CS297" s="6">
        <v>3.2229403717678906E-2</v>
      </c>
      <c r="CT297" s="6">
        <v>0.61810991526715497</v>
      </c>
      <c r="CU297" s="6">
        <v>0.22729292233611886</v>
      </c>
      <c r="CV297" s="6">
        <v>0.23639172977334511</v>
      </c>
      <c r="CW297" s="6">
        <v>0.22177220088963168</v>
      </c>
      <c r="CX297" s="6">
        <v>0.58605938895050258</v>
      </c>
      <c r="CY297" s="6">
        <v>7.8592811939984131E-2</v>
      </c>
      <c r="CZ297" s="6">
        <v>0.36147571950891688</v>
      </c>
      <c r="DA297" s="6">
        <v>0.4930003716168585</v>
      </c>
      <c r="DB297" s="6">
        <v>0.89810469253859537</v>
      </c>
      <c r="DC297" s="6">
        <v>1.474729845517686E-2</v>
      </c>
      <c r="DD297" s="6">
        <v>0.57726722849042744</v>
      </c>
      <c r="DE297" s="6">
        <v>0.169325885103774</v>
      </c>
      <c r="DF297" s="6">
        <v>3.2229403717678906E-2</v>
      </c>
      <c r="DG297" s="6">
        <v>0.23899876700761524</v>
      </c>
      <c r="DH297" s="6">
        <v>4.3603047499004788E-2</v>
      </c>
      <c r="DI297" s="6">
        <v>0.55687143901553782</v>
      </c>
      <c r="DJ297" s="6">
        <v>0.10223448651640865</v>
      </c>
      <c r="DK297" s="6">
        <v>0.33522700769731273</v>
      </c>
      <c r="DL297" s="6">
        <v>0.38187150898284017</v>
      </c>
      <c r="DM297" s="6">
        <v>8.1480942236566989E-2</v>
      </c>
      <c r="DN297" s="6">
        <v>0.47809974967447033</v>
      </c>
      <c r="DO297" s="6">
        <v>1.768653658234598E-2</v>
      </c>
      <c r="DP297" s="6">
        <v>1.7328781776427604E-2</v>
      </c>
      <c r="DQ297" s="6">
        <v>0.5247698048692655</v>
      </c>
      <c r="DR297" s="6">
        <v>0.34430026121970059</v>
      </c>
      <c r="DS297" s="6">
        <v>4.9711508980294639E-2</v>
      </c>
      <c r="DT297" s="6">
        <v>0.60062781000260657</v>
      </c>
      <c r="DU297" s="6">
        <v>0.20981081707259364</v>
      </c>
      <c r="DV297" s="6">
        <v>0.70848523362212745</v>
      </c>
      <c r="DW297" s="6">
        <v>0.37640189536602975</v>
      </c>
      <c r="DX297" s="6">
        <v>0.1748210526307048</v>
      </c>
    </row>
    <row r="298" spans="2:136" s="6" customFormat="1" x14ac:dyDescent="0.25">
      <c r="B298" s="6" t="s">
        <v>139</v>
      </c>
      <c r="G298" s="6" t="s">
        <v>141</v>
      </c>
      <c r="I298" s="6">
        <v>0.10526315789473684</v>
      </c>
      <c r="J298" s="6">
        <v>0.10526315789473684</v>
      </c>
      <c r="K298" s="6">
        <v>0.10526315789473684</v>
      </c>
      <c r="L298" s="6">
        <v>0.10526315789473684</v>
      </c>
      <c r="M298" s="6">
        <v>0.10526315789473684</v>
      </c>
      <c r="N298" s="6">
        <v>0.10526315789473684</v>
      </c>
      <c r="O298" s="6">
        <v>0.10526315789473684</v>
      </c>
      <c r="P298" s="6">
        <v>0.10526315789473684</v>
      </c>
      <c r="Q298" s="6">
        <v>0.10526315789473684</v>
      </c>
      <c r="R298" s="6">
        <v>0.10526315789473684</v>
      </c>
      <c r="S298" s="6">
        <v>0.10526315789473684</v>
      </c>
      <c r="T298" s="6">
        <v>0.10526315789473684</v>
      </c>
      <c r="U298" s="6">
        <v>0.10526315789473684</v>
      </c>
      <c r="V298" s="6">
        <v>0.10526315789473684</v>
      </c>
      <c r="W298" s="6">
        <v>0.10526315789473684</v>
      </c>
      <c r="X298" s="6">
        <v>0.10526315789473684</v>
      </c>
      <c r="Y298" s="6">
        <v>0.10526315789473684</v>
      </c>
      <c r="Z298" s="6">
        <v>0.10526315789473684</v>
      </c>
      <c r="AA298" s="6">
        <v>0.10526315789473684</v>
      </c>
      <c r="AB298" s="6">
        <v>0.10526315789473684</v>
      </c>
      <c r="AC298" s="6">
        <v>0.10526315789473684</v>
      </c>
      <c r="AD298" s="6">
        <v>0.10526315789473684</v>
      </c>
      <c r="AE298" s="6">
        <v>0.10526315789473684</v>
      </c>
      <c r="AF298" s="6">
        <v>0.10526315789473684</v>
      </c>
      <c r="AG298" s="6">
        <v>0.10526315789473684</v>
      </c>
      <c r="AH298" s="6">
        <v>0.10526315789473684</v>
      </c>
      <c r="AI298" s="6">
        <v>0.10526315789473684</v>
      </c>
      <c r="AJ298" s="6">
        <v>0.10526315789473684</v>
      </c>
      <c r="AK298" s="6">
        <v>0.10526315789473684</v>
      </c>
      <c r="AL298" s="6">
        <v>0.10526315789473684</v>
      </c>
      <c r="AM298" s="6">
        <v>0.10526315789473684</v>
      </c>
      <c r="AN298" s="6">
        <v>0.10526315789473684</v>
      </c>
      <c r="AO298" s="6">
        <v>0.10526315789473684</v>
      </c>
      <c r="AP298" s="6">
        <v>0.10526315789473684</v>
      </c>
      <c r="AQ298" s="6">
        <v>0.10526315789473684</v>
      </c>
      <c r="AR298" s="6">
        <v>0.10526315789473684</v>
      </c>
      <c r="AS298" s="6">
        <v>0.10526315789473684</v>
      </c>
      <c r="AT298" s="6">
        <v>0.10526315789473684</v>
      </c>
      <c r="AU298" s="6">
        <v>0.10526315789473684</v>
      </c>
      <c r="AV298" s="6">
        <v>0.10526315789473684</v>
      </c>
      <c r="AW298" s="6">
        <v>0.10526315789473684</v>
      </c>
      <c r="AX298" s="6">
        <v>0.10526315789473684</v>
      </c>
      <c r="AY298" s="6">
        <v>0.10526315789473684</v>
      </c>
      <c r="AZ298" s="6">
        <v>0.10526315789473684</v>
      </c>
      <c r="BA298" s="6">
        <v>0.10526315789473684</v>
      </c>
      <c r="BB298" s="6">
        <v>0.10526315789473684</v>
      </c>
      <c r="BC298" s="6">
        <v>0.10526315789473684</v>
      </c>
      <c r="BD298" s="6">
        <v>0.10526315789473684</v>
      </c>
      <c r="BE298" s="6">
        <v>0.10526315789473684</v>
      </c>
      <c r="BF298" s="6">
        <v>0.10526315789473684</v>
      </c>
      <c r="BG298" s="6">
        <v>0.10526315789473684</v>
      </c>
    </row>
    <row r="299" spans="2:136" s="6" customFormat="1" x14ac:dyDescent="0.25">
      <c r="B299" s="6">
        <v>1.0060404830608851</v>
      </c>
      <c r="G299" s="6" t="s">
        <v>142</v>
      </c>
      <c r="I299" s="6">
        <v>0.10463113529435014</v>
      </c>
      <c r="J299" s="6">
        <v>0.10463113529435014</v>
      </c>
      <c r="K299" s="6">
        <v>0.10463113529435014</v>
      </c>
      <c r="L299" s="6">
        <v>0.10463113529435014</v>
      </c>
      <c r="M299" s="6">
        <v>0.10463113529435014</v>
      </c>
      <c r="N299" s="6">
        <v>0.10463113529435014</v>
      </c>
      <c r="O299" s="6">
        <v>0.10463113529435014</v>
      </c>
      <c r="P299" s="6">
        <v>0.10463113529435014</v>
      </c>
      <c r="Q299" s="6">
        <v>0.10463113529435014</v>
      </c>
      <c r="R299" s="6">
        <v>0.10463113529435014</v>
      </c>
      <c r="S299" s="6">
        <v>0.10463113529435014</v>
      </c>
      <c r="T299" s="6">
        <v>0.10463113529435014</v>
      </c>
      <c r="U299" s="6">
        <v>0.10463113529435014</v>
      </c>
      <c r="V299" s="6">
        <v>0.10463113529435014</v>
      </c>
      <c r="W299" s="6">
        <v>0.10463113529435014</v>
      </c>
      <c r="X299" s="6">
        <v>0.10463113529435014</v>
      </c>
      <c r="Y299" s="6">
        <v>0.10463113529435014</v>
      </c>
      <c r="Z299" s="6">
        <v>0.10463113529435014</v>
      </c>
      <c r="AA299" s="6">
        <v>0.10463113529435014</v>
      </c>
      <c r="AB299" s="6">
        <v>0.10463113529435014</v>
      </c>
      <c r="AC299" s="6">
        <v>0.10463113529435014</v>
      </c>
      <c r="AD299" s="6">
        <v>0.10463113529435014</v>
      </c>
      <c r="AE299" s="6">
        <v>0.10463113529435014</v>
      </c>
      <c r="AF299" s="6">
        <v>0.10463113529435014</v>
      </c>
      <c r="AG299" s="6">
        <v>0.10463113529435014</v>
      </c>
      <c r="AH299" s="6">
        <v>0.10463113529435014</v>
      </c>
      <c r="AI299" s="6">
        <v>0.10463113529435014</v>
      </c>
      <c r="AJ299" s="6">
        <v>0.10463113529435014</v>
      </c>
      <c r="AK299" s="6">
        <v>0.10463113529435014</v>
      </c>
      <c r="AL299" s="6">
        <v>0.10463113529435014</v>
      </c>
      <c r="AM299" s="6">
        <v>0.10463113529435014</v>
      </c>
      <c r="AN299" s="6">
        <v>0.10463113529435014</v>
      </c>
      <c r="AO299" s="6">
        <v>0.10463113529435014</v>
      </c>
      <c r="AP299" s="6">
        <v>0.10463113529435014</v>
      </c>
      <c r="AQ299" s="6">
        <v>0.10463113529435014</v>
      </c>
      <c r="AR299" s="6">
        <v>0.10463113529435014</v>
      </c>
      <c r="AS299" s="6">
        <v>0.10463113529435014</v>
      </c>
      <c r="AT299" s="6">
        <v>0.10463113529435014</v>
      </c>
      <c r="AU299" s="6">
        <v>0.10463113529435014</v>
      </c>
      <c r="AV299" s="6">
        <v>0.10463113529435014</v>
      </c>
      <c r="AW299" s="6">
        <v>0.10463113529435014</v>
      </c>
      <c r="AX299" s="6">
        <v>0.10463113529435014</v>
      </c>
      <c r="AY299" s="6">
        <v>0.10463113529435014</v>
      </c>
      <c r="AZ299" s="6">
        <v>0.10463113529435014</v>
      </c>
      <c r="BA299" s="6">
        <v>0.10463113529435014</v>
      </c>
      <c r="BB299" s="6">
        <v>0.10463113529435014</v>
      </c>
      <c r="BC299" s="6">
        <v>0.10463113529435014</v>
      </c>
      <c r="BD299" s="6">
        <v>0.10463113529435014</v>
      </c>
      <c r="BE299" s="6">
        <v>0.10463113529435014</v>
      </c>
      <c r="BF299" s="6">
        <v>0.10463113529435014</v>
      </c>
      <c r="BG299" s="6">
        <v>0.10463113529435014</v>
      </c>
      <c r="BY299" s="6" t="s">
        <v>138</v>
      </c>
    </row>
    <row r="300" spans="2:136" s="6" customFormat="1" x14ac:dyDescent="0.25">
      <c r="B300" s="6">
        <v>1.3213008268594713</v>
      </c>
      <c r="G300" s="6" t="s">
        <v>143</v>
      </c>
      <c r="I300" s="6">
        <v>7.9666307441077722E-2</v>
      </c>
      <c r="J300" s="6">
        <v>7.9666307441077722E-2</v>
      </c>
      <c r="K300" s="6">
        <v>7.9666307441077722E-2</v>
      </c>
      <c r="L300" s="6">
        <v>7.9666307441077722E-2</v>
      </c>
      <c r="M300" s="6">
        <v>7.9666307441077722E-2</v>
      </c>
      <c r="N300" s="6">
        <v>7.9666307441077722E-2</v>
      </c>
      <c r="O300" s="6">
        <v>7.9666307441077722E-2</v>
      </c>
      <c r="P300" s="6">
        <v>7.9666307441077722E-2</v>
      </c>
      <c r="Q300" s="6">
        <v>7.9666307441077722E-2</v>
      </c>
      <c r="R300" s="6">
        <v>7.9666307441077722E-2</v>
      </c>
      <c r="S300" s="6">
        <v>7.9666307441077722E-2</v>
      </c>
      <c r="T300" s="6">
        <v>7.9666307441077722E-2</v>
      </c>
      <c r="U300" s="6">
        <v>7.9666307441077722E-2</v>
      </c>
      <c r="V300" s="6">
        <v>7.9666307441077722E-2</v>
      </c>
      <c r="W300" s="6">
        <v>7.9666307441077722E-2</v>
      </c>
      <c r="X300" s="6">
        <v>7.9666307441077722E-2</v>
      </c>
      <c r="Y300" s="6">
        <v>7.9666307441077722E-2</v>
      </c>
      <c r="Z300" s="6">
        <v>7.9666307441077722E-2</v>
      </c>
      <c r="AA300" s="6">
        <v>7.9666307441077722E-2</v>
      </c>
      <c r="AB300" s="6">
        <v>7.9666307441077722E-2</v>
      </c>
      <c r="AC300" s="6">
        <v>7.9666307441077722E-2</v>
      </c>
      <c r="AD300" s="6">
        <v>7.9666307441077722E-2</v>
      </c>
      <c r="AE300" s="6">
        <v>7.9666307441077722E-2</v>
      </c>
      <c r="AF300" s="6">
        <v>7.9666307441077722E-2</v>
      </c>
      <c r="AG300" s="6">
        <v>7.9666307441077722E-2</v>
      </c>
      <c r="AH300" s="6">
        <v>7.9666307441077722E-2</v>
      </c>
      <c r="AI300" s="6">
        <v>7.9666307441077722E-2</v>
      </c>
      <c r="AJ300" s="6">
        <v>7.9666307441077722E-2</v>
      </c>
      <c r="AK300" s="6">
        <v>7.9666307441077722E-2</v>
      </c>
      <c r="AL300" s="6">
        <v>7.9666307441077722E-2</v>
      </c>
      <c r="AM300" s="6">
        <v>7.9666307441077722E-2</v>
      </c>
      <c r="AN300" s="6">
        <v>7.9666307441077722E-2</v>
      </c>
      <c r="AO300" s="6">
        <v>7.9666307441077722E-2</v>
      </c>
      <c r="AP300" s="6">
        <v>7.9666307441077722E-2</v>
      </c>
      <c r="AQ300" s="6">
        <v>7.9666307441077722E-2</v>
      </c>
      <c r="AR300" s="6">
        <v>7.9666307441077722E-2</v>
      </c>
      <c r="AS300" s="6">
        <v>7.9666307441077722E-2</v>
      </c>
      <c r="AT300" s="6">
        <v>7.9666307441077722E-2</v>
      </c>
      <c r="AU300" s="6">
        <v>7.9666307441077722E-2</v>
      </c>
      <c r="AV300" s="6">
        <v>7.9666307441077722E-2</v>
      </c>
      <c r="AW300" s="6">
        <v>7.9666307441077722E-2</v>
      </c>
      <c r="AX300" s="6">
        <v>7.9666307441077722E-2</v>
      </c>
      <c r="AY300" s="6">
        <v>7.9666307441077722E-2</v>
      </c>
      <c r="AZ300" s="6">
        <v>7.9666307441077722E-2</v>
      </c>
      <c r="BA300" s="6">
        <v>7.9666307441077722E-2</v>
      </c>
      <c r="BB300" s="6">
        <v>7.9666307441077722E-2</v>
      </c>
      <c r="BC300" s="6">
        <v>7.9666307441077722E-2</v>
      </c>
      <c r="BD300" s="6">
        <v>7.9666307441077722E-2</v>
      </c>
      <c r="BE300" s="6">
        <v>7.9666307441077722E-2</v>
      </c>
      <c r="BF300" s="6">
        <v>7.9666307441077722E-2</v>
      </c>
      <c r="BG300" s="6">
        <v>7.9666307441077722E-2</v>
      </c>
      <c r="BT300" s="6" t="s">
        <v>139</v>
      </c>
      <c r="BY300" s="6" t="s">
        <v>141</v>
      </c>
      <c r="CA300" s="6">
        <v>0.10526315789473684</v>
      </c>
      <c r="CB300" s="6">
        <v>0.10526315789473684</v>
      </c>
      <c r="CC300" s="6">
        <v>0.10526315789473684</v>
      </c>
      <c r="CD300" s="6">
        <v>0.10526315789473684</v>
      </c>
      <c r="CE300" s="6">
        <v>0.10526315789473684</v>
      </c>
      <c r="CF300" s="6">
        <v>0.10526315789473684</v>
      </c>
      <c r="CG300" s="6">
        <v>0.10526315789473684</v>
      </c>
      <c r="CH300" s="6">
        <v>0.10526315789473684</v>
      </c>
      <c r="CI300" s="6">
        <v>0.10526315789473684</v>
      </c>
      <c r="CJ300" s="6">
        <v>0.10526315789473684</v>
      </c>
      <c r="CK300" s="6">
        <v>0.10526315789473684</v>
      </c>
      <c r="CL300" s="6">
        <v>0.10526315789473684</v>
      </c>
      <c r="CM300" s="6">
        <v>0.10526315789473684</v>
      </c>
      <c r="CN300" s="6">
        <v>0.10526315789473684</v>
      </c>
      <c r="CO300" s="6">
        <v>0.10526315789473684</v>
      </c>
      <c r="CP300" s="6">
        <v>0.10526315789473684</v>
      </c>
      <c r="CQ300" s="6">
        <v>0.10526315789473684</v>
      </c>
      <c r="CR300" s="6">
        <v>0.10526315789473684</v>
      </c>
      <c r="CS300" s="6">
        <v>0.10526315789473684</v>
      </c>
      <c r="CT300" s="6">
        <v>0.10526315789473684</v>
      </c>
      <c r="CU300" s="6">
        <v>0.10526315789473684</v>
      </c>
      <c r="CV300" s="6">
        <v>0.10526315789473684</v>
      </c>
      <c r="CW300" s="6">
        <v>0.10526315789473684</v>
      </c>
      <c r="CX300" s="6">
        <v>0.10526315789473684</v>
      </c>
      <c r="CY300" s="6">
        <v>0.10526315789473684</v>
      </c>
      <c r="CZ300" s="6">
        <v>0.10526315789473684</v>
      </c>
      <c r="DA300" s="6">
        <v>0.10526315789473684</v>
      </c>
      <c r="DB300" s="6">
        <v>0.10526315789473684</v>
      </c>
      <c r="DC300" s="6">
        <v>0.10526315789473684</v>
      </c>
      <c r="DD300" s="6">
        <v>0.10526315789473684</v>
      </c>
      <c r="DE300" s="6">
        <v>0.10526315789473684</v>
      </c>
      <c r="DF300" s="6">
        <v>0.10526315789473684</v>
      </c>
      <c r="DG300" s="6">
        <v>0.10526315789473684</v>
      </c>
      <c r="DH300" s="6">
        <v>0.10526315789473684</v>
      </c>
      <c r="DI300" s="6">
        <v>0.10526315789473684</v>
      </c>
      <c r="DJ300" s="6">
        <v>0.10526315789473684</v>
      </c>
      <c r="DK300" s="6">
        <v>0.10526315789473684</v>
      </c>
      <c r="DL300" s="6">
        <v>0.10526315789473684</v>
      </c>
      <c r="DM300" s="6">
        <v>0.10526315789473684</v>
      </c>
      <c r="DN300" s="6">
        <v>0.10526315789473684</v>
      </c>
      <c r="DO300" s="6">
        <v>0.10526315789473684</v>
      </c>
      <c r="DP300" s="6">
        <v>0.10526315789473684</v>
      </c>
      <c r="DQ300" s="6">
        <v>0.10526315789473684</v>
      </c>
      <c r="DR300" s="6">
        <v>0.10526315789473684</v>
      </c>
      <c r="DS300" s="6">
        <v>0.10526315789473684</v>
      </c>
      <c r="DT300" s="6">
        <v>0.10526315789473684</v>
      </c>
      <c r="DU300" s="6">
        <v>0.10526315789473684</v>
      </c>
      <c r="DV300" s="6">
        <v>0.10526315789473684</v>
      </c>
      <c r="DW300" s="6">
        <v>0.10526315789473684</v>
      </c>
      <c r="DX300" s="6">
        <v>0.10526315789473684</v>
      </c>
      <c r="DY300" s="6">
        <v>0.10526315789473684</v>
      </c>
    </row>
    <row r="301" spans="2:136" s="6" customFormat="1" x14ac:dyDescent="0.25">
      <c r="B301" s="6">
        <v>1.3134632492232383</v>
      </c>
      <c r="G301" s="6" t="s">
        <v>144</v>
      </c>
      <c r="I301" s="6">
        <v>8.0141684936360286E-2</v>
      </c>
      <c r="J301" s="6">
        <v>8.0141684936360286E-2</v>
      </c>
      <c r="K301" s="6">
        <v>8.0141684936360286E-2</v>
      </c>
      <c r="L301" s="6">
        <v>8.0141684936360286E-2</v>
      </c>
      <c r="M301" s="6">
        <v>8.0141684936360286E-2</v>
      </c>
      <c r="N301" s="6">
        <v>8.0141684936360286E-2</v>
      </c>
      <c r="O301" s="6">
        <v>8.0141684936360286E-2</v>
      </c>
      <c r="P301" s="6">
        <v>8.0141684936360286E-2</v>
      </c>
      <c r="Q301" s="6">
        <v>8.0141684936360286E-2</v>
      </c>
      <c r="R301" s="6">
        <v>8.0141684936360286E-2</v>
      </c>
      <c r="S301" s="6">
        <v>8.0141684936360286E-2</v>
      </c>
      <c r="T301" s="6">
        <v>8.0141684936360286E-2</v>
      </c>
      <c r="U301" s="6">
        <v>8.0141684936360286E-2</v>
      </c>
      <c r="V301" s="6">
        <v>8.0141684936360286E-2</v>
      </c>
      <c r="W301" s="6">
        <v>8.0141684936360286E-2</v>
      </c>
      <c r="X301" s="6">
        <v>8.0141684936360286E-2</v>
      </c>
      <c r="Y301" s="6">
        <v>8.0141684936360286E-2</v>
      </c>
      <c r="Z301" s="6">
        <v>8.0141684936360286E-2</v>
      </c>
      <c r="AA301" s="6">
        <v>8.0141684936360286E-2</v>
      </c>
      <c r="AB301" s="6">
        <v>8.0141684936360286E-2</v>
      </c>
      <c r="AC301" s="6">
        <v>8.0141684936360286E-2</v>
      </c>
      <c r="AD301" s="6">
        <v>8.0141684936360286E-2</v>
      </c>
      <c r="AE301" s="6">
        <v>8.0141684936360286E-2</v>
      </c>
      <c r="AF301" s="6">
        <v>8.0141684936360286E-2</v>
      </c>
      <c r="AG301" s="6">
        <v>8.0141684936360286E-2</v>
      </c>
      <c r="AH301" s="6">
        <v>8.0141684936360286E-2</v>
      </c>
      <c r="AI301" s="6">
        <v>8.0141684936360286E-2</v>
      </c>
      <c r="AJ301" s="6">
        <v>8.0141684936360286E-2</v>
      </c>
      <c r="AK301" s="6">
        <v>8.0141684936360286E-2</v>
      </c>
      <c r="AL301" s="6">
        <v>8.0141684936360286E-2</v>
      </c>
      <c r="AM301" s="6">
        <v>8.0141684936360286E-2</v>
      </c>
      <c r="AN301" s="6">
        <v>8.0141684936360286E-2</v>
      </c>
      <c r="AO301" s="6">
        <v>8.0141684936360286E-2</v>
      </c>
      <c r="AP301" s="6">
        <v>8.0141684936360286E-2</v>
      </c>
      <c r="AQ301" s="6">
        <v>8.0141684936360286E-2</v>
      </c>
      <c r="AR301" s="6">
        <v>8.0141684936360286E-2</v>
      </c>
      <c r="AS301" s="6">
        <v>8.0141684936360286E-2</v>
      </c>
      <c r="AT301" s="6">
        <v>8.0141684936360286E-2</v>
      </c>
      <c r="AU301" s="6">
        <v>8.0141684936360286E-2</v>
      </c>
      <c r="AV301" s="6">
        <v>8.0141684936360286E-2</v>
      </c>
      <c r="AW301" s="6">
        <v>8.0141684936360286E-2</v>
      </c>
      <c r="AX301" s="6">
        <v>8.0141684936360286E-2</v>
      </c>
      <c r="AY301" s="6">
        <v>8.0141684936360286E-2</v>
      </c>
      <c r="AZ301" s="6">
        <v>8.0141684936360286E-2</v>
      </c>
      <c r="BA301" s="6">
        <v>8.0141684936360286E-2</v>
      </c>
      <c r="BB301" s="6">
        <v>8.0141684936360286E-2</v>
      </c>
      <c r="BC301" s="6">
        <v>8.0141684936360286E-2</v>
      </c>
      <c r="BD301" s="6">
        <v>8.0141684936360286E-2</v>
      </c>
      <c r="BE301" s="6">
        <v>8.0141684936360286E-2</v>
      </c>
      <c r="BF301" s="6">
        <v>8.0141684936360286E-2</v>
      </c>
      <c r="BG301" s="6">
        <v>8.0141684936360286E-2</v>
      </c>
      <c r="BT301" s="6">
        <v>1.0060404830608851</v>
      </c>
      <c r="BY301" s="6" t="s">
        <v>142</v>
      </c>
      <c r="CA301" s="6">
        <v>0.10463113529435014</v>
      </c>
      <c r="CB301" s="6">
        <v>0.10463113529435014</v>
      </c>
      <c r="CC301" s="6">
        <v>0.10463113529435014</v>
      </c>
      <c r="CD301" s="6">
        <v>0.10463113529435014</v>
      </c>
      <c r="CE301" s="6">
        <v>0.10463113529435014</v>
      </c>
      <c r="CF301" s="6">
        <v>0.10463113529435014</v>
      </c>
      <c r="CG301" s="6">
        <v>0.10463113529435014</v>
      </c>
      <c r="CH301" s="6">
        <v>0.10463113529435014</v>
      </c>
      <c r="CI301" s="6">
        <v>0.10463113529435014</v>
      </c>
      <c r="CJ301" s="6">
        <v>0.10463113529435014</v>
      </c>
      <c r="CK301" s="6">
        <v>0.10463113529435014</v>
      </c>
      <c r="CL301" s="6">
        <v>0.10463113529435014</v>
      </c>
      <c r="CM301" s="6">
        <v>0.10463113529435014</v>
      </c>
      <c r="CN301" s="6">
        <v>0.10463113529435014</v>
      </c>
      <c r="CO301" s="6">
        <v>0.10463113529435014</v>
      </c>
      <c r="CP301" s="6">
        <v>0.10463113529435014</v>
      </c>
      <c r="CQ301" s="6">
        <v>0.10463113529435014</v>
      </c>
      <c r="CR301" s="6">
        <v>0.10463113529435014</v>
      </c>
      <c r="CS301" s="6">
        <v>0.10463113529435014</v>
      </c>
      <c r="CT301" s="6">
        <v>0.10463113529435014</v>
      </c>
      <c r="CU301" s="6">
        <v>0.10463113529435014</v>
      </c>
      <c r="CV301" s="6">
        <v>0.10463113529435014</v>
      </c>
      <c r="CW301" s="6">
        <v>0.10463113529435014</v>
      </c>
      <c r="CX301" s="6">
        <v>0.10463113529435014</v>
      </c>
      <c r="CY301" s="6">
        <v>0.10463113529435014</v>
      </c>
      <c r="CZ301" s="6">
        <v>0.10463113529435014</v>
      </c>
      <c r="DA301" s="6">
        <v>0.10463113529435014</v>
      </c>
      <c r="DB301" s="6">
        <v>0.10463113529435014</v>
      </c>
      <c r="DC301" s="6">
        <v>0.10463113529435014</v>
      </c>
      <c r="DD301" s="6">
        <v>0.10463113529435014</v>
      </c>
      <c r="DE301" s="6">
        <v>0.10463113529435014</v>
      </c>
      <c r="DF301" s="6">
        <v>0.10463113529435014</v>
      </c>
      <c r="DG301" s="6">
        <v>0.10463113529435014</v>
      </c>
      <c r="DH301" s="6">
        <v>0.10463113529435014</v>
      </c>
      <c r="DI301" s="6">
        <v>0.10463113529435014</v>
      </c>
      <c r="DJ301" s="6">
        <v>0.10463113529435014</v>
      </c>
      <c r="DK301" s="6">
        <v>0.10463113529435014</v>
      </c>
      <c r="DL301" s="6">
        <v>0.10463113529435014</v>
      </c>
      <c r="DM301" s="6">
        <v>0.10463113529435014</v>
      </c>
      <c r="DN301" s="6">
        <v>0.10463113529435014</v>
      </c>
      <c r="DO301" s="6">
        <v>0.10463113529435014</v>
      </c>
      <c r="DP301" s="6">
        <v>0.10463113529435014</v>
      </c>
      <c r="DQ301" s="6">
        <v>0.10463113529435014</v>
      </c>
      <c r="DR301" s="6">
        <v>0.10463113529435014</v>
      </c>
      <c r="DS301" s="6">
        <v>0.10463113529435014</v>
      </c>
      <c r="DT301" s="6">
        <v>0.10463113529435014</v>
      </c>
      <c r="DU301" s="6">
        <v>0.10463113529435014</v>
      </c>
      <c r="DV301" s="6">
        <v>0.10463113529435014</v>
      </c>
      <c r="DW301" s="6">
        <v>0.10463113529435014</v>
      </c>
      <c r="DX301" s="6">
        <v>0.10463113529435014</v>
      </c>
      <c r="DY301" s="6">
        <v>0.10463113529435014</v>
      </c>
    </row>
    <row r="302" spans="2:136" s="6" customFormat="1" x14ac:dyDescent="0.25">
      <c r="B302" s="6">
        <v>1.8612869537486183</v>
      </c>
      <c r="G302" s="6" t="s">
        <v>145</v>
      </c>
      <c r="I302" s="6">
        <v>5.6553965353239921E-2</v>
      </c>
      <c r="J302" s="6">
        <v>5.6553965353239921E-2</v>
      </c>
      <c r="K302" s="6">
        <v>5.6553965353239921E-2</v>
      </c>
      <c r="L302" s="6">
        <v>5.6553965353239921E-2</v>
      </c>
      <c r="M302" s="6">
        <v>5.6553965353239921E-2</v>
      </c>
      <c r="N302" s="6">
        <v>5.6553965353239921E-2</v>
      </c>
      <c r="O302" s="6">
        <v>5.6553965353239921E-2</v>
      </c>
      <c r="P302" s="6">
        <v>5.6553965353239921E-2</v>
      </c>
      <c r="Q302" s="6">
        <v>5.6553965353239921E-2</v>
      </c>
      <c r="R302" s="6">
        <v>5.6553965353239921E-2</v>
      </c>
      <c r="S302" s="6">
        <v>5.6553965353239921E-2</v>
      </c>
      <c r="T302" s="6">
        <v>5.6553965353239921E-2</v>
      </c>
      <c r="U302" s="6">
        <v>5.6553965353239921E-2</v>
      </c>
      <c r="V302" s="6">
        <v>5.6553965353239921E-2</v>
      </c>
      <c r="W302" s="6">
        <v>5.6553965353239921E-2</v>
      </c>
      <c r="X302" s="6">
        <v>5.6553965353239921E-2</v>
      </c>
      <c r="Y302" s="6">
        <v>5.6553965353239921E-2</v>
      </c>
      <c r="Z302" s="6">
        <v>5.6553965353239921E-2</v>
      </c>
      <c r="AA302" s="6">
        <v>5.6553965353239921E-2</v>
      </c>
      <c r="AB302" s="6">
        <v>5.6553965353239921E-2</v>
      </c>
      <c r="AC302" s="6">
        <v>5.6553965353239921E-2</v>
      </c>
      <c r="AD302" s="6">
        <v>5.6553965353239921E-2</v>
      </c>
      <c r="AE302" s="6">
        <v>5.6553965353239921E-2</v>
      </c>
      <c r="AF302" s="6">
        <v>5.6553965353239921E-2</v>
      </c>
      <c r="AG302" s="6">
        <v>5.6553965353239921E-2</v>
      </c>
      <c r="AH302" s="6">
        <v>5.6553965353239921E-2</v>
      </c>
      <c r="AI302" s="6">
        <v>5.6553965353239921E-2</v>
      </c>
      <c r="AJ302" s="6">
        <v>5.6553965353239921E-2</v>
      </c>
      <c r="AK302" s="6">
        <v>5.6553965353239921E-2</v>
      </c>
      <c r="AL302" s="6">
        <v>5.6553965353239921E-2</v>
      </c>
      <c r="AM302" s="6">
        <v>5.6553965353239921E-2</v>
      </c>
      <c r="AN302" s="6">
        <v>5.6553965353239921E-2</v>
      </c>
      <c r="AO302" s="6">
        <v>5.6553965353239921E-2</v>
      </c>
      <c r="AP302" s="6">
        <v>5.6553965353239921E-2</v>
      </c>
      <c r="AQ302" s="6">
        <v>5.6553965353239921E-2</v>
      </c>
      <c r="AR302" s="6">
        <v>5.6553965353239921E-2</v>
      </c>
      <c r="AS302" s="6">
        <v>5.6553965353239921E-2</v>
      </c>
      <c r="AT302" s="6">
        <v>5.6553965353239921E-2</v>
      </c>
      <c r="AU302" s="6">
        <v>5.6553965353239921E-2</v>
      </c>
      <c r="AV302" s="6">
        <v>5.6553965353239921E-2</v>
      </c>
      <c r="AW302" s="6">
        <v>5.6553965353239921E-2</v>
      </c>
      <c r="AX302" s="6">
        <v>5.6553965353239921E-2</v>
      </c>
      <c r="AY302" s="6">
        <v>5.6553965353239921E-2</v>
      </c>
      <c r="AZ302" s="6">
        <v>5.6553965353239921E-2</v>
      </c>
      <c r="BA302" s="6">
        <v>5.6553965353239921E-2</v>
      </c>
      <c r="BB302" s="6">
        <v>5.6553965353239921E-2</v>
      </c>
      <c r="BC302" s="6">
        <v>5.6553965353239921E-2</v>
      </c>
      <c r="BD302" s="6">
        <v>5.6553965353239921E-2</v>
      </c>
      <c r="BE302" s="6">
        <v>5.6553965353239921E-2</v>
      </c>
      <c r="BF302" s="6">
        <v>5.6553965353239921E-2</v>
      </c>
      <c r="BG302" s="6">
        <v>5.6553965353239921E-2</v>
      </c>
      <c r="BT302" s="6">
        <v>1.3213008268594713</v>
      </c>
      <c r="BY302" s="6" t="s">
        <v>143</v>
      </c>
      <c r="CA302" s="6">
        <v>7.9666307441077722E-2</v>
      </c>
      <c r="CB302" s="6">
        <v>7.9666307441077722E-2</v>
      </c>
      <c r="CC302" s="6">
        <v>7.9666307441077722E-2</v>
      </c>
      <c r="CD302" s="6">
        <v>7.9666307441077722E-2</v>
      </c>
      <c r="CE302" s="6">
        <v>7.9666307441077722E-2</v>
      </c>
      <c r="CF302" s="6">
        <v>7.9666307441077722E-2</v>
      </c>
      <c r="CG302" s="6">
        <v>7.9666307441077722E-2</v>
      </c>
      <c r="CH302" s="6">
        <v>7.9666307441077722E-2</v>
      </c>
      <c r="CI302" s="6">
        <v>7.9666307441077722E-2</v>
      </c>
      <c r="CJ302" s="6">
        <v>7.9666307441077722E-2</v>
      </c>
      <c r="CK302" s="6">
        <v>7.9666307441077722E-2</v>
      </c>
      <c r="CL302" s="6">
        <v>7.9666307441077722E-2</v>
      </c>
      <c r="CM302" s="6">
        <v>7.9666307441077722E-2</v>
      </c>
      <c r="CN302" s="6">
        <v>7.9666307441077722E-2</v>
      </c>
      <c r="CO302" s="6">
        <v>7.9666307441077722E-2</v>
      </c>
      <c r="CP302" s="6">
        <v>7.9666307441077722E-2</v>
      </c>
      <c r="CQ302" s="6">
        <v>7.9666307441077722E-2</v>
      </c>
      <c r="CR302" s="6">
        <v>7.9666307441077722E-2</v>
      </c>
      <c r="CS302" s="6">
        <v>7.9666307441077722E-2</v>
      </c>
      <c r="CT302" s="6">
        <v>7.9666307441077722E-2</v>
      </c>
      <c r="CU302" s="6">
        <v>7.9666307441077722E-2</v>
      </c>
      <c r="CV302" s="6">
        <v>7.9666307441077722E-2</v>
      </c>
      <c r="CW302" s="6">
        <v>7.9666307441077722E-2</v>
      </c>
      <c r="CX302" s="6">
        <v>7.9666307441077722E-2</v>
      </c>
      <c r="CY302" s="6">
        <v>7.9666307441077722E-2</v>
      </c>
      <c r="CZ302" s="6">
        <v>7.9666307441077722E-2</v>
      </c>
      <c r="DA302" s="6">
        <v>7.9666307441077722E-2</v>
      </c>
      <c r="DB302" s="6">
        <v>7.9666307441077722E-2</v>
      </c>
      <c r="DC302" s="6">
        <v>7.9666307441077722E-2</v>
      </c>
      <c r="DD302" s="6">
        <v>7.9666307441077722E-2</v>
      </c>
      <c r="DE302" s="6">
        <v>7.9666307441077722E-2</v>
      </c>
      <c r="DF302" s="6">
        <v>7.9666307441077722E-2</v>
      </c>
      <c r="DG302" s="6">
        <v>7.9666307441077722E-2</v>
      </c>
      <c r="DH302" s="6">
        <v>7.9666307441077722E-2</v>
      </c>
      <c r="DI302" s="6">
        <v>7.9666307441077722E-2</v>
      </c>
      <c r="DJ302" s="6">
        <v>7.9666307441077722E-2</v>
      </c>
      <c r="DK302" s="6">
        <v>7.9666307441077722E-2</v>
      </c>
      <c r="DL302" s="6">
        <v>7.9666307441077722E-2</v>
      </c>
      <c r="DM302" s="6">
        <v>7.9666307441077722E-2</v>
      </c>
      <c r="DN302" s="6">
        <v>7.9666307441077722E-2</v>
      </c>
      <c r="DO302" s="6">
        <v>7.9666307441077722E-2</v>
      </c>
      <c r="DP302" s="6">
        <v>7.9666307441077722E-2</v>
      </c>
      <c r="DQ302" s="6">
        <v>7.9666307441077722E-2</v>
      </c>
      <c r="DR302" s="6">
        <v>7.9666307441077722E-2</v>
      </c>
      <c r="DS302" s="6">
        <v>7.9666307441077722E-2</v>
      </c>
      <c r="DT302" s="6">
        <v>7.9666307441077722E-2</v>
      </c>
      <c r="DU302" s="6">
        <v>7.9666307441077722E-2</v>
      </c>
      <c r="DV302" s="6">
        <v>7.9666307441077722E-2</v>
      </c>
      <c r="DW302" s="6">
        <v>7.9666307441077722E-2</v>
      </c>
      <c r="DX302" s="6">
        <v>7.9666307441077722E-2</v>
      </c>
      <c r="DY302" s="6">
        <v>7.9666307441077722E-2</v>
      </c>
    </row>
    <row r="303" spans="2:136" s="6" customFormat="1" x14ac:dyDescent="0.25">
      <c r="BT303" s="6">
        <v>1.3134632492232383</v>
      </c>
      <c r="BY303" s="6" t="s">
        <v>144</v>
      </c>
      <c r="CA303" s="6">
        <v>8.0141684936360286E-2</v>
      </c>
      <c r="CB303" s="6">
        <v>8.0141684936360286E-2</v>
      </c>
      <c r="CC303" s="6">
        <v>8.0141684936360286E-2</v>
      </c>
      <c r="CD303" s="6">
        <v>8.0141684936360286E-2</v>
      </c>
      <c r="CE303" s="6">
        <v>8.0141684936360286E-2</v>
      </c>
      <c r="CF303" s="6">
        <v>8.0141684936360286E-2</v>
      </c>
      <c r="CG303" s="6">
        <v>8.0141684936360286E-2</v>
      </c>
      <c r="CH303" s="6">
        <v>8.0141684936360286E-2</v>
      </c>
      <c r="CI303" s="6">
        <v>8.0141684936360286E-2</v>
      </c>
      <c r="CJ303" s="6">
        <v>8.0141684936360286E-2</v>
      </c>
      <c r="CK303" s="6">
        <v>8.0141684936360286E-2</v>
      </c>
      <c r="CL303" s="6">
        <v>8.0141684936360286E-2</v>
      </c>
      <c r="CM303" s="6">
        <v>8.0141684936360286E-2</v>
      </c>
      <c r="CN303" s="6">
        <v>8.0141684936360286E-2</v>
      </c>
      <c r="CO303" s="6">
        <v>8.0141684936360286E-2</v>
      </c>
      <c r="CP303" s="6">
        <v>8.0141684936360286E-2</v>
      </c>
      <c r="CQ303" s="6">
        <v>8.0141684936360286E-2</v>
      </c>
      <c r="CR303" s="6">
        <v>8.0141684936360286E-2</v>
      </c>
      <c r="CS303" s="6">
        <v>8.0141684936360286E-2</v>
      </c>
      <c r="CT303" s="6">
        <v>8.0141684936360286E-2</v>
      </c>
      <c r="CU303" s="6">
        <v>8.0141684936360286E-2</v>
      </c>
      <c r="CV303" s="6">
        <v>8.0141684936360286E-2</v>
      </c>
      <c r="CW303" s="6">
        <v>8.0141684936360286E-2</v>
      </c>
      <c r="CX303" s="6">
        <v>8.0141684936360286E-2</v>
      </c>
      <c r="CY303" s="6">
        <v>8.0141684936360286E-2</v>
      </c>
      <c r="CZ303" s="6">
        <v>8.0141684936360286E-2</v>
      </c>
      <c r="DA303" s="6">
        <v>8.0141684936360286E-2</v>
      </c>
      <c r="DB303" s="6">
        <v>8.0141684936360286E-2</v>
      </c>
      <c r="DC303" s="6">
        <v>8.0141684936360286E-2</v>
      </c>
      <c r="DD303" s="6">
        <v>8.0141684936360286E-2</v>
      </c>
      <c r="DE303" s="6">
        <v>8.0141684936360286E-2</v>
      </c>
      <c r="DF303" s="6">
        <v>8.0141684936360286E-2</v>
      </c>
      <c r="DG303" s="6">
        <v>8.0141684936360286E-2</v>
      </c>
      <c r="DH303" s="6">
        <v>8.0141684936360286E-2</v>
      </c>
      <c r="DI303" s="6">
        <v>8.0141684936360286E-2</v>
      </c>
      <c r="DJ303" s="6">
        <v>8.0141684936360286E-2</v>
      </c>
      <c r="DK303" s="6">
        <v>8.0141684936360286E-2</v>
      </c>
      <c r="DL303" s="6">
        <v>8.0141684936360286E-2</v>
      </c>
      <c r="DM303" s="6">
        <v>8.0141684936360286E-2</v>
      </c>
      <c r="DN303" s="6">
        <v>8.0141684936360286E-2</v>
      </c>
      <c r="DO303" s="6">
        <v>8.0141684936360286E-2</v>
      </c>
      <c r="DP303" s="6">
        <v>8.0141684936360286E-2</v>
      </c>
      <c r="DQ303" s="6">
        <v>8.0141684936360286E-2</v>
      </c>
      <c r="DR303" s="6">
        <v>8.0141684936360286E-2</v>
      </c>
      <c r="DS303" s="6">
        <v>8.0141684936360286E-2</v>
      </c>
      <c r="DT303" s="6">
        <v>8.0141684936360286E-2</v>
      </c>
      <c r="DU303" s="6">
        <v>8.0141684936360286E-2</v>
      </c>
      <c r="DV303" s="6">
        <v>8.0141684936360286E-2</v>
      </c>
      <c r="DW303" s="6">
        <v>8.0141684936360286E-2</v>
      </c>
      <c r="DX303" s="6">
        <v>8.0141684936360286E-2</v>
      </c>
      <c r="DY303" s="6">
        <v>8.0141684936360286E-2</v>
      </c>
    </row>
    <row r="304" spans="2:136" s="6" customFormat="1" x14ac:dyDescent="0.25">
      <c r="BT304" s="6">
        <v>1.8612869537486183</v>
      </c>
      <c r="BY304" s="6" t="s">
        <v>145</v>
      </c>
      <c r="CA304" s="6">
        <v>5.6553965353239921E-2</v>
      </c>
      <c r="CB304" s="6">
        <v>5.6553965353239921E-2</v>
      </c>
      <c r="CC304" s="6">
        <v>5.6553965353239921E-2</v>
      </c>
      <c r="CD304" s="6">
        <v>5.6553965353239921E-2</v>
      </c>
      <c r="CE304" s="6">
        <v>5.6553965353239921E-2</v>
      </c>
      <c r="CF304" s="6">
        <v>5.6553965353239921E-2</v>
      </c>
      <c r="CG304" s="6">
        <v>5.6553965353239921E-2</v>
      </c>
      <c r="CH304" s="6">
        <v>5.6553965353239921E-2</v>
      </c>
      <c r="CI304" s="6">
        <v>5.6553965353239921E-2</v>
      </c>
      <c r="CJ304" s="6">
        <v>5.6553965353239921E-2</v>
      </c>
      <c r="CK304" s="6">
        <v>5.6553965353239921E-2</v>
      </c>
      <c r="CL304" s="6">
        <v>5.6553965353239921E-2</v>
      </c>
      <c r="CM304" s="6">
        <v>5.6553965353239921E-2</v>
      </c>
      <c r="CN304" s="6">
        <v>5.6553965353239921E-2</v>
      </c>
      <c r="CO304" s="6">
        <v>5.6553965353239921E-2</v>
      </c>
      <c r="CP304" s="6">
        <v>5.6553965353239921E-2</v>
      </c>
      <c r="CQ304" s="6">
        <v>5.6553965353239921E-2</v>
      </c>
      <c r="CR304" s="6">
        <v>5.6553965353239921E-2</v>
      </c>
      <c r="CS304" s="6">
        <v>5.6553965353239921E-2</v>
      </c>
      <c r="CT304" s="6">
        <v>5.6553965353239921E-2</v>
      </c>
      <c r="CU304" s="6">
        <v>5.6553965353239921E-2</v>
      </c>
      <c r="CV304" s="6">
        <v>5.6553965353239921E-2</v>
      </c>
      <c r="CW304" s="6">
        <v>5.6553965353239921E-2</v>
      </c>
      <c r="CX304" s="6">
        <v>5.6553965353239921E-2</v>
      </c>
      <c r="CY304" s="6">
        <v>5.6553965353239921E-2</v>
      </c>
      <c r="CZ304" s="6">
        <v>5.6553965353239921E-2</v>
      </c>
      <c r="DA304" s="6">
        <v>5.6553965353239921E-2</v>
      </c>
      <c r="DB304" s="6">
        <v>5.6553965353239921E-2</v>
      </c>
      <c r="DC304" s="6">
        <v>5.6553965353239921E-2</v>
      </c>
      <c r="DD304" s="6">
        <v>5.6553965353239921E-2</v>
      </c>
      <c r="DE304" s="6">
        <v>5.6553965353239921E-2</v>
      </c>
      <c r="DF304" s="6">
        <v>5.6553965353239921E-2</v>
      </c>
      <c r="DG304" s="6">
        <v>5.6553965353239921E-2</v>
      </c>
      <c r="DH304" s="6">
        <v>5.6553965353239921E-2</v>
      </c>
      <c r="DI304" s="6">
        <v>5.6553965353239921E-2</v>
      </c>
      <c r="DJ304" s="6">
        <v>5.6553965353239921E-2</v>
      </c>
      <c r="DK304" s="6">
        <v>5.6553965353239921E-2</v>
      </c>
      <c r="DL304" s="6">
        <v>5.6553965353239921E-2</v>
      </c>
      <c r="DM304" s="6">
        <v>5.6553965353239921E-2</v>
      </c>
      <c r="DN304" s="6">
        <v>5.6553965353239921E-2</v>
      </c>
      <c r="DO304" s="6">
        <v>5.6553965353239921E-2</v>
      </c>
      <c r="DP304" s="6">
        <v>5.6553965353239921E-2</v>
      </c>
      <c r="DQ304" s="6">
        <v>5.6553965353239921E-2</v>
      </c>
      <c r="DR304" s="6">
        <v>5.6553965353239921E-2</v>
      </c>
      <c r="DS304" s="6">
        <v>5.6553965353239921E-2</v>
      </c>
      <c r="DT304" s="6">
        <v>5.6553965353239921E-2</v>
      </c>
      <c r="DU304" s="6">
        <v>5.6553965353239921E-2</v>
      </c>
      <c r="DV304" s="6">
        <v>5.6553965353239921E-2</v>
      </c>
      <c r="DW304" s="6">
        <v>5.6553965353239921E-2</v>
      </c>
      <c r="DX304" s="6">
        <v>5.6553965353239921E-2</v>
      </c>
      <c r="DY304" s="6">
        <v>5.6553965353239921E-2</v>
      </c>
    </row>
    <row r="305" spans="2:129" s="6" customFormat="1" x14ac:dyDescent="0.25">
      <c r="I305" s="6">
        <v>-109.7294921875</v>
      </c>
      <c r="J305" s="6">
        <v>-110.4469680128</v>
      </c>
      <c r="K305" s="6">
        <v>-110.84083509269999</v>
      </c>
      <c r="L305" s="6">
        <v>-111.0108265792</v>
      </c>
      <c r="M305" s="6">
        <v>-111.0332124323</v>
      </c>
      <c r="N305" s="6">
        <v>-110.964</v>
      </c>
      <c r="O305" s="6">
        <v>-110.84194257429999</v>
      </c>
      <c r="P305" s="6">
        <v>-110.69135592320001</v>
      </c>
      <c r="Q305" s="6">
        <v>-110.5247427987</v>
      </c>
      <c r="R305" s="6">
        <v>-110.34522542080001</v>
      </c>
      <c r="S305" s="6">
        <v>-110.14878593750001</v>
      </c>
      <c r="T305" s="6">
        <v>-109.92631486080001</v>
      </c>
      <c r="U305" s="6">
        <v>-109.66546747869999</v>
      </c>
      <c r="V305" s="6">
        <v>-109.35232824320001</v>
      </c>
      <c r="W305" s="6">
        <v>-108.97288313430001</v>
      </c>
      <c r="X305" s="6">
        <v>-108.51430000000001</v>
      </c>
      <c r="Y305" s="6">
        <v>-107.9660168723</v>
      </c>
      <c r="Z305" s="6">
        <v>-107.3206382592</v>
      </c>
      <c r="AA305" s="6">
        <v>-106.57463941270001</v>
      </c>
      <c r="AB305" s="6">
        <v>-105.7288785728</v>
      </c>
      <c r="AC305" s="6">
        <v>-104.7889171875</v>
      </c>
      <c r="AD305" s="6">
        <v>-103.76514810880001</v>
      </c>
      <c r="AE305" s="6">
        <v>-102.6727317647</v>
      </c>
      <c r="AF305" s="6">
        <v>-101.5313403072</v>
      </c>
      <c r="AG305" s="6">
        <v>-100.3647097363</v>
      </c>
      <c r="AH305" s="6">
        <v>-99.2</v>
      </c>
      <c r="AI305" s="6">
        <v>-98.066963070300005</v>
      </c>
      <c r="AJ305" s="6">
        <v>-96.996918995200005</v>
      </c>
      <c r="AK305" s="6">
        <v>-96.021539926700001</v>
      </c>
      <c r="AL305" s="6">
        <v>-95.171442124800009</v>
      </c>
      <c r="AM305" s="6">
        <v>-94.474585937500009</v>
      </c>
      <c r="AN305" s="6">
        <v>-93.954483756800002</v>
      </c>
      <c r="AO305" s="6">
        <v>-93.628215950699996</v>
      </c>
      <c r="AP305" s="6">
        <v>-93.50425477120001</v>
      </c>
      <c r="AQ305" s="6">
        <v>-93.580096238300001</v>
      </c>
      <c r="AR305" s="6">
        <v>-93.839700000000008</v>
      </c>
      <c r="AS305" s="6">
        <v>-94.250737168300006</v>
      </c>
      <c r="AT305" s="6">
        <v>-94.761646131199996</v>
      </c>
      <c r="AU305" s="6">
        <v>-95.298496340699998</v>
      </c>
      <c r="AV305" s="6">
        <v>-95.761660076799998</v>
      </c>
      <c r="AW305" s="6">
        <v>-96.0222921875</v>
      </c>
      <c r="AX305" s="6">
        <v>-95.918617804800007</v>
      </c>
      <c r="AY305" s="6">
        <v>-95.252028036699997</v>
      </c>
      <c r="AZ305" s="6">
        <v>-93.782983635199997</v>
      </c>
      <c r="BA305" s="6">
        <v>-91.226726640300001</v>
      </c>
      <c r="BB305" s="6">
        <v>-87.248800000000003</v>
      </c>
      <c r="BC305" s="6">
        <v>-81.460375166299997</v>
      </c>
      <c r="BD305" s="6">
        <v>-73.413387667199999</v>
      </c>
      <c r="BE305" s="6">
        <v>-62.595480654699998</v>
      </c>
      <c r="BF305" s="6">
        <v>16518406079305.914</v>
      </c>
    </row>
    <row r="306" spans="2:129" s="6" customFormat="1" x14ac:dyDescent="0.25">
      <c r="I306" s="6">
        <v>-47.403906249999999</v>
      </c>
      <c r="J306" s="6">
        <v>-47.507680639999997</v>
      </c>
      <c r="K306" s="6">
        <v>-47.575304475999999</v>
      </c>
      <c r="L306" s="6">
        <v>-47.616686752</v>
      </c>
      <c r="M306" s="6">
        <v>-47.639733997999997</v>
      </c>
      <c r="N306" s="6">
        <v>-47.650599999999997</v>
      </c>
      <c r="O306" s="6">
        <v>-47.65392112</v>
      </c>
      <c r="P306" s="6">
        <v>-47.653037216000001</v>
      </c>
      <c r="Q306" s="6">
        <v>-47.650198161999995</v>
      </c>
      <c r="R306" s="6">
        <v>-47.646755968000001</v>
      </c>
      <c r="S306" s="6">
        <v>-47.575499999999998</v>
      </c>
      <c r="T306" s="6">
        <v>-47.598500000000001</v>
      </c>
      <c r="U306" s="6">
        <v>-47.606499999999997</v>
      </c>
      <c r="V306" s="6">
        <v>-47.601999999999997</v>
      </c>
      <c r="W306" s="6">
        <v>-47.582500000000003</v>
      </c>
      <c r="X306" s="6">
        <v>-47.552500000000002</v>
      </c>
      <c r="Y306" s="6">
        <v>-47.518999999999998</v>
      </c>
      <c r="Z306" s="6">
        <v>-47.488</v>
      </c>
      <c r="AA306" s="6">
        <v>-47.475499999999997</v>
      </c>
      <c r="AB306" s="6">
        <v>-47.435000000000002</v>
      </c>
      <c r="AC306" s="6">
        <v>-47.419499999999999</v>
      </c>
      <c r="AD306" s="6">
        <v>-47.4315</v>
      </c>
      <c r="AE306" s="6">
        <v>-47.387500000000003</v>
      </c>
      <c r="AF306" s="6">
        <v>-47.343499999999999</v>
      </c>
      <c r="AG306" s="6">
        <v>-47.325499999999998</v>
      </c>
      <c r="AH306" s="6">
        <v>-47.294499999999999</v>
      </c>
      <c r="AI306" s="6">
        <v>-47.296999999999997</v>
      </c>
      <c r="AJ306" s="6">
        <v>-47.292999999999999</v>
      </c>
      <c r="AK306" s="6">
        <v>-47.268999999999998</v>
      </c>
      <c r="AL306" s="6">
        <v>-47.277500000000003</v>
      </c>
      <c r="AM306" s="6">
        <v>-47.271500000000003</v>
      </c>
      <c r="AN306" s="6">
        <v>-47.274500000000003</v>
      </c>
      <c r="AO306" s="6">
        <v>-47.287500000000001</v>
      </c>
      <c r="AP306" s="6">
        <v>-47.279000000000003</v>
      </c>
      <c r="AQ306" s="6">
        <v>-47.261000000000003</v>
      </c>
      <c r="AR306" s="6">
        <v>-47.263500000000001</v>
      </c>
      <c r="AS306" s="6">
        <v>-47.278500000000001</v>
      </c>
      <c r="AT306" s="6">
        <v>-47.285499999999999</v>
      </c>
      <c r="AU306" s="6">
        <v>-47.280999999999999</v>
      </c>
      <c r="AV306" s="6">
        <v>-47.317</v>
      </c>
      <c r="AW306" s="6">
        <v>-47.381</v>
      </c>
      <c r="AX306" s="6">
        <v>-47.430500000000002</v>
      </c>
      <c r="AY306" s="6">
        <v>-47.452500000000001</v>
      </c>
      <c r="AZ306" s="6">
        <v>-47.447000000000003</v>
      </c>
      <c r="BA306" s="6">
        <v>-47.444499999999998</v>
      </c>
      <c r="BB306" s="6">
        <v>-47.436500000000002</v>
      </c>
      <c r="BC306" s="6">
        <v>-47.417499999999997</v>
      </c>
      <c r="BD306" s="6">
        <v>-45.141595936000002</v>
      </c>
      <c r="BE306" s="6">
        <v>-44.240549242</v>
      </c>
      <c r="BF306" s="6">
        <v>1241293877946.1724</v>
      </c>
    </row>
    <row r="307" spans="2:129" s="6" customFormat="1" x14ac:dyDescent="0.25">
      <c r="G307" s="6" t="s">
        <v>146</v>
      </c>
      <c r="CA307" s="6">
        <v>-109.7294921875</v>
      </c>
      <c r="CB307" s="6">
        <v>-110.4469680128</v>
      </c>
      <c r="CC307" s="6">
        <v>-110.84083509269999</v>
      </c>
      <c r="CD307" s="6">
        <v>-111.0108265792</v>
      </c>
      <c r="CE307" s="6">
        <v>-111.0332124323</v>
      </c>
      <c r="CF307" s="6">
        <v>-110.964</v>
      </c>
      <c r="CG307" s="6">
        <v>-110.84194257429999</v>
      </c>
      <c r="CH307" s="6">
        <v>-110.69135592320001</v>
      </c>
      <c r="CI307" s="6">
        <v>-110.5247427987</v>
      </c>
      <c r="CJ307" s="6">
        <v>-110.34522542080001</v>
      </c>
      <c r="CK307" s="6">
        <v>-110.14878593750001</v>
      </c>
      <c r="CL307" s="6">
        <v>-109.92631486080001</v>
      </c>
      <c r="CM307" s="6">
        <v>-109.66546747869999</v>
      </c>
      <c r="CN307" s="6">
        <v>-109.35232824320001</v>
      </c>
      <c r="CO307" s="6">
        <v>-108.97288313430001</v>
      </c>
      <c r="CP307" s="6">
        <v>-108.51430000000001</v>
      </c>
      <c r="CQ307" s="6">
        <v>-107.9660168723</v>
      </c>
      <c r="CR307" s="6">
        <v>-107.3206382592</v>
      </c>
      <c r="CS307" s="6">
        <v>-106.57463941270001</v>
      </c>
      <c r="CT307" s="6">
        <v>-105.7288785728</v>
      </c>
      <c r="CU307" s="6">
        <v>-104.7889171875</v>
      </c>
      <c r="CV307" s="6">
        <v>-103.76514810880001</v>
      </c>
      <c r="CW307" s="6">
        <v>-102.6727317647</v>
      </c>
      <c r="CX307" s="6">
        <v>-101.5313403072</v>
      </c>
      <c r="CY307" s="6">
        <v>-100.3647097363</v>
      </c>
      <c r="CZ307" s="6">
        <v>-99.2</v>
      </c>
      <c r="DA307" s="6">
        <v>-98.066963070300005</v>
      </c>
      <c r="DB307" s="6">
        <v>-96.996918995200005</v>
      </c>
      <c r="DC307" s="6">
        <v>-96.021539926700001</v>
      </c>
      <c r="DD307" s="6">
        <v>-95.171442124800009</v>
      </c>
      <c r="DE307" s="6">
        <v>-94.474585937500009</v>
      </c>
      <c r="DF307" s="6">
        <v>-93.954483756800002</v>
      </c>
      <c r="DG307" s="6">
        <v>-93.628215950699996</v>
      </c>
      <c r="DH307" s="6">
        <v>-93.50425477120001</v>
      </c>
      <c r="DI307" s="6">
        <v>-93.580096238300001</v>
      </c>
      <c r="DJ307" s="6">
        <v>-93.839700000000008</v>
      </c>
      <c r="DK307" s="6">
        <v>-94.250737168300006</v>
      </c>
      <c r="DL307" s="6">
        <v>-94.761646131199996</v>
      </c>
      <c r="DM307" s="6">
        <v>-95.298496340699998</v>
      </c>
      <c r="DN307" s="6">
        <v>-95.761660076799998</v>
      </c>
      <c r="DO307" s="6">
        <v>-96.0222921875</v>
      </c>
      <c r="DP307" s="6">
        <v>-95.918617804800007</v>
      </c>
      <c r="DQ307" s="6">
        <v>-95.252028036699997</v>
      </c>
      <c r="DR307" s="6">
        <v>-93.782983635199997</v>
      </c>
      <c r="DS307" s="6">
        <v>-91.226726640300001</v>
      </c>
      <c r="DT307" s="6">
        <v>-87.248800000000003</v>
      </c>
      <c r="DU307" s="6">
        <v>-81.460375166299997</v>
      </c>
      <c r="DV307" s="6">
        <v>-73.413387667199999</v>
      </c>
      <c r="DW307" s="6">
        <v>-62.595480654699998</v>
      </c>
      <c r="DX307" s="6">
        <v>16518406079305.914</v>
      </c>
    </row>
    <row r="308" spans="2:129" s="6" customFormat="1" x14ac:dyDescent="0.25">
      <c r="CA308" s="6">
        <v>-47.403906249999999</v>
      </c>
      <c r="CB308" s="6">
        <v>-47.507680639999997</v>
      </c>
      <c r="CC308" s="6">
        <v>-47.575304475999999</v>
      </c>
      <c r="CD308" s="6">
        <v>-47.616686752</v>
      </c>
      <c r="CE308" s="6">
        <v>-47.639733997999997</v>
      </c>
      <c r="CF308" s="6">
        <v>-47.650599999999997</v>
      </c>
      <c r="CG308" s="6">
        <v>-47.65392112</v>
      </c>
      <c r="CH308" s="6">
        <v>-47.653037216000001</v>
      </c>
      <c r="CI308" s="6">
        <v>-47.650198161999995</v>
      </c>
      <c r="CJ308" s="6">
        <v>-47.646755968000001</v>
      </c>
      <c r="CK308" s="6">
        <v>-47.575499999999998</v>
      </c>
      <c r="CL308" s="6">
        <v>-47.598500000000001</v>
      </c>
      <c r="CM308" s="6">
        <v>-47.606499999999997</v>
      </c>
      <c r="CN308" s="6">
        <v>-47.601999999999997</v>
      </c>
      <c r="CO308" s="6">
        <v>-47.582500000000003</v>
      </c>
      <c r="CP308" s="6">
        <v>-47.552500000000002</v>
      </c>
      <c r="CQ308" s="6">
        <v>-47.518999999999998</v>
      </c>
      <c r="CR308" s="6">
        <v>-47.488</v>
      </c>
      <c r="CS308" s="6">
        <v>-47.475499999999997</v>
      </c>
      <c r="CT308" s="6">
        <v>-47.435000000000002</v>
      </c>
      <c r="CU308" s="6">
        <v>-47.419499999999999</v>
      </c>
      <c r="CV308" s="6">
        <v>-47.4315</v>
      </c>
      <c r="CW308" s="6">
        <v>-47.387500000000003</v>
      </c>
      <c r="CX308" s="6">
        <v>-47.343499999999999</v>
      </c>
      <c r="CY308" s="6">
        <v>-47.325499999999998</v>
      </c>
      <c r="CZ308" s="6">
        <v>-47.294499999999999</v>
      </c>
      <c r="DA308" s="6">
        <v>-47.296999999999997</v>
      </c>
      <c r="DB308" s="6">
        <v>-47.292999999999999</v>
      </c>
      <c r="DC308" s="6">
        <v>-47.268999999999998</v>
      </c>
      <c r="DD308" s="6">
        <v>-47.277500000000003</v>
      </c>
      <c r="DE308" s="6">
        <v>-47.271500000000003</v>
      </c>
      <c r="DF308" s="6">
        <v>-47.274500000000003</v>
      </c>
      <c r="DG308" s="6">
        <v>-47.287500000000001</v>
      </c>
      <c r="DH308" s="6">
        <v>-47.279000000000003</v>
      </c>
      <c r="DI308" s="6">
        <v>-47.261000000000003</v>
      </c>
      <c r="DJ308" s="6">
        <v>-47.263500000000001</v>
      </c>
      <c r="DK308" s="6">
        <v>-47.278500000000001</v>
      </c>
      <c r="DL308" s="6">
        <v>-47.285499999999999</v>
      </c>
      <c r="DM308" s="6">
        <v>-47.280999999999999</v>
      </c>
      <c r="DN308" s="6">
        <v>-47.317</v>
      </c>
      <c r="DO308" s="6">
        <v>-47.381</v>
      </c>
      <c r="DP308" s="6">
        <v>-47.430500000000002</v>
      </c>
      <c r="DQ308" s="6">
        <v>-47.452500000000001</v>
      </c>
      <c r="DR308" s="6">
        <v>-47.447000000000003</v>
      </c>
      <c r="DS308" s="6">
        <v>-47.444499999999998</v>
      </c>
      <c r="DT308" s="6">
        <v>-47.436500000000002</v>
      </c>
      <c r="DU308" s="6">
        <v>-47.417499999999997</v>
      </c>
      <c r="DV308" s="6">
        <v>-45.141595936000002</v>
      </c>
      <c r="DW308" s="6">
        <v>-44.240549242</v>
      </c>
      <c r="DX308" s="6">
        <v>1241293877946.1724</v>
      </c>
    </row>
    <row r="309" spans="2:129" s="6" customFormat="1" x14ac:dyDescent="0.25">
      <c r="BY309" s="6" t="s">
        <v>146</v>
      </c>
    </row>
    <row r="310" spans="2:129" s="6" customFormat="1" x14ac:dyDescent="0.25"/>
    <row r="311" spans="2:129" s="6" customFormat="1" x14ac:dyDescent="0.25">
      <c r="B311" s="6" t="s">
        <v>147</v>
      </c>
    </row>
    <row r="312" spans="2:129" s="6" customFormat="1" x14ac:dyDescent="0.25">
      <c r="G312" s="6" t="s">
        <v>148</v>
      </c>
    </row>
    <row r="313" spans="2:129" s="6" customFormat="1" x14ac:dyDescent="0.25">
      <c r="B313" s="6" t="s">
        <v>149</v>
      </c>
      <c r="D313" s="6">
        <v>-55.805872080950486</v>
      </c>
      <c r="G313" s="6" t="s">
        <v>150</v>
      </c>
      <c r="I313" s="6">
        <v>-55.805872080950486</v>
      </c>
      <c r="J313" s="6">
        <v>-55.805872080950486</v>
      </c>
      <c r="K313" s="6">
        <v>-55.805872080950486</v>
      </c>
      <c r="L313" s="6">
        <v>-55.805872080950486</v>
      </c>
      <c r="M313" s="6">
        <v>-55.805872080950486</v>
      </c>
      <c r="N313" s="6">
        <v>-55.805872080950486</v>
      </c>
      <c r="O313" s="6">
        <v>-55.805872080950486</v>
      </c>
      <c r="P313" s="6">
        <v>-55.805872080950486</v>
      </c>
      <c r="Q313" s="6">
        <v>-55.805872080950486</v>
      </c>
      <c r="R313" s="6">
        <v>-55.805872080950486</v>
      </c>
      <c r="S313" s="6">
        <v>-55.805872080950486</v>
      </c>
      <c r="T313" s="6">
        <v>-56.043524594192178</v>
      </c>
      <c r="U313" s="6">
        <v>-55.652510373518574</v>
      </c>
      <c r="V313" s="6">
        <v>-55.288327377337566</v>
      </c>
      <c r="W313" s="6">
        <v>-54.851283953548787</v>
      </c>
      <c r="X313" s="6">
        <v>-54.48861313501412</v>
      </c>
      <c r="Y313" s="6">
        <v>-54.264357650204254</v>
      </c>
      <c r="Z313" s="6">
        <v>-54.172748856857531</v>
      </c>
      <c r="AA313" s="6">
        <v>-54.440781799562572</v>
      </c>
      <c r="AB313" s="6">
        <v>-53.770281603191023</v>
      </c>
      <c r="AC313" s="6">
        <v>-54.182350826069204</v>
      </c>
      <c r="AD313" s="6">
        <v>-54.719336936060692</v>
      </c>
      <c r="AE313" s="6">
        <v>-53.53481170829388</v>
      </c>
      <c r="AF313" s="6">
        <v>-53.439667625694412</v>
      </c>
      <c r="AG313" s="6">
        <v>-53.922462083218264</v>
      </c>
      <c r="AH313" s="6">
        <v>-53.624765317179751</v>
      </c>
      <c r="AI313" s="6">
        <v>-54.333416187010435</v>
      </c>
      <c r="AJ313" s="6">
        <v>-54.245774291230006</v>
      </c>
      <c r="AK313" s="6">
        <v>-53.845229119306602</v>
      </c>
      <c r="AL313" s="6">
        <v>-54.594241989659345</v>
      </c>
      <c r="AM313" s="6">
        <v>-54.357259151576059</v>
      </c>
      <c r="AN313" s="6">
        <v>-54.632414798056239</v>
      </c>
      <c r="AO313" s="6">
        <v>-54.960923226771278</v>
      </c>
      <c r="AP313" s="6">
        <v>-54.571262115205812</v>
      </c>
      <c r="AQ313" s="6">
        <v>-54.408616390140295</v>
      </c>
      <c r="AR313" s="6">
        <v>-54.946639641414947</v>
      </c>
      <c r="AS313" s="6">
        <v>-55.345598482184506</v>
      </c>
      <c r="AT313" s="6">
        <v>-55.267888778823675</v>
      </c>
      <c r="AU313" s="6">
        <v>-55.071999759223367</v>
      </c>
      <c r="AV313" s="6">
        <v>-56.152613704573383</v>
      </c>
      <c r="AW313" s="6">
        <v>-57.027876402237268</v>
      </c>
      <c r="AX313" s="6">
        <v>-56.882118366958196</v>
      </c>
      <c r="AY313" s="6">
        <v>-56.343356320738252</v>
      </c>
      <c r="AZ313" s="6">
        <v>-55.707835806871529</v>
      </c>
      <c r="BA313" s="6">
        <v>-55.781479184242116</v>
      </c>
      <c r="BB313" s="6">
        <v>-55.623716037503854</v>
      </c>
      <c r="BC313" s="6">
        <v>-55.286528713760724</v>
      </c>
      <c r="BD313" s="6">
        <v>-55.716417236873305</v>
      </c>
      <c r="BE313" s="6">
        <v>-55.676895779055783</v>
      </c>
      <c r="BF313" s="6">
        <v>-52.783813400318245</v>
      </c>
      <c r="BG313" s="6">
        <v>-57.805872080950486</v>
      </c>
      <c r="BT313" s="6" t="s">
        <v>147</v>
      </c>
    </row>
    <row r="314" spans="2:129" s="6" customFormat="1" x14ac:dyDescent="0.25">
      <c r="B314" s="6" t="s">
        <v>151</v>
      </c>
      <c r="D314" s="6">
        <v>-398.02678560439733</v>
      </c>
      <c r="G314" s="6" t="s">
        <v>152</v>
      </c>
      <c r="I314" s="6">
        <v>-398.02678560439733</v>
      </c>
      <c r="J314" s="6">
        <v>-398.02678560439733</v>
      </c>
      <c r="K314" s="6">
        <v>-398.02678560439733</v>
      </c>
      <c r="L314" s="6">
        <v>-398.02678560439733</v>
      </c>
      <c r="M314" s="6">
        <v>-398.02678560439733</v>
      </c>
      <c r="N314" s="6">
        <v>-398.02678560439733</v>
      </c>
      <c r="O314" s="6">
        <v>-398.02678560439733</v>
      </c>
      <c r="P314" s="6">
        <v>-398.02678560439733</v>
      </c>
      <c r="Q314" s="6">
        <v>-398.02678560439733</v>
      </c>
      <c r="R314" s="6">
        <v>-398.02678560439733</v>
      </c>
      <c r="S314" s="6">
        <v>-398.02678560439733</v>
      </c>
      <c r="T314" s="6">
        <v>-388.6271884164899</v>
      </c>
      <c r="U314" s="6">
        <v>-385.43899805198402</v>
      </c>
      <c r="V314" s="6">
        <v>-382.68087640426938</v>
      </c>
      <c r="W314" s="6">
        <v>-380.21855838327025</v>
      </c>
      <c r="X314" s="6">
        <v>-378.08428780104998</v>
      </c>
      <c r="Y314" s="6">
        <v>-376.26317618746862</v>
      </c>
      <c r="Z314" s="6">
        <v>-374.70237223967251</v>
      </c>
      <c r="AA314" s="6">
        <v>-373.5120600642249</v>
      </c>
      <c r="AB314" s="6">
        <v>-371.80096664924065</v>
      </c>
      <c r="AC314" s="6">
        <v>-370.8898878353678</v>
      </c>
      <c r="AD314" s="6">
        <v>-370.13670178765278</v>
      </c>
      <c r="AE314" s="6">
        <v>-368.314452886509</v>
      </c>
      <c r="AF314" s="6">
        <v>-367.31605783749632</v>
      </c>
      <c r="AG314" s="6">
        <v>-366.83757273585513</v>
      </c>
      <c r="AH314" s="6">
        <v>-366.02260537717177</v>
      </c>
      <c r="AI314" s="6">
        <v>-366.13910542504414</v>
      </c>
      <c r="AJ314" s="6">
        <v>-366.07171482264545</v>
      </c>
      <c r="AK314" s="6">
        <v>-366.26011511412639</v>
      </c>
      <c r="AL314" s="6">
        <v>-367.82459221794562</v>
      </c>
      <c r="AM314" s="6">
        <v>-369.50449698593144</v>
      </c>
      <c r="AN314" s="6">
        <v>-372.49985658696914</v>
      </c>
      <c r="AO314" s="6">
        <v>-376.73388878582273</v>
      </c>
      <c r="AP314" s="6">
        <v>-381.9661546328108</v>
      </c>
      <c r="AQ314" s="6">
        <v>-389.12470190883619</v>
      </c>
      <c r="AR314" s="6">
        <v>-398.84782999965495</v>
      </c>
      <c r="AS314" s="6">
        <v>-410.96831244955104</v>
      </c>
      <c r="AT314" s="6">
        <v>-383.49940924913881</v>
      </c>
      <c r="AU314" s="6">
        <v>-382.66889613797974</v>
      </c>
      <c r="AV314" s="6">
        <v>-382.40045741019566</v>
      </c>
      <c r="AW314" s="6">
        <v>-371.75233292630259</v>
      </c>
      <c r="AX314" s="6">
        <v>-391.22124513793489</v>
      </c>
      <c r="AY314" s="6">
        <v>-390.13610522744347</v>
      </c>
      <c r="AZ314" s="6">
        <v>-388.74959005723406</v>
      </c>
      <c r="BA314" s="6">
        <v>-387.60423846640322</v>
      </c>
      <c r="BB314" s="6">
        <v>-386.11896452268292</v>
      </c>
      <c r="BC314" s="6">
        <v>-384.36078416149797</v>
      </c>
      <c r="BD314" s="6">
        <v>-382.9876433335121</v>
      </c>
      <c r="BE314" s="6">
        <v>-381.23983267846808</v>
      </c>
      <c r="BF314" s="6">
        <v>-331.13473927021118</v>
      </c>
      <c r="BG314" s="6">
        <v>-401.18683759131414</v>
      </c>
      <c r="BY314" s="6" t="s">
        <v>148</v>
      </c>
    </row>
    <row r="315" spans="2:129" s="6" customFormat="1" x14ac:dyDescent="0.25">
      <c r="B315" s="6" t="s">
        <v>153</v>
      </c>
      <c r="D315" s="6">
        <v>-362.63668106681325</v>
      </c>
      <c r="G315" s="6" t="s">
        <v>154</v>
      </c>
      <c r="I315" s="6">
        <v>-362.63668106681325</v>
      </c>
      <c r="J315" s="6">
        <v>-362.63668106681325</v>
      </c>
      <c r="K315" s="6">
        <v>-362.63668106681325</v>
      </c>
      <c r="L315" s="6">
        <v>-362.63668106681325</v>
      </c>
      <c r="M315" s="6">
        <v>-362.63668106681325</v>
      </c>
      <c r="N315" s="6">
        <v>-362.63668106681325</v>
      </c>
      <c r="O315" s="6">
        <v>-362.63668106681325</v>
      </c>
      <c r="P315" s="6">
        <v>-362.63668106681325</v>
      </c>
      <c r="Q315" s="6">
        <v>-362.63668106681325</v>
      </c>
      <c r="R315" s="6">
        <v>-362.63668106681325</v>
      </c>
      <c r="S315" s="6">
        <v>-362.63668106681325</v>
      </c>
      <c r="T315" s="6">
        <v>-352.52151046220735</v>
      </c>
      <c r="U315" s="6">
        <v>-349.41452742653638</v>
      </c>
      <c r="V315" s="6">
        <v>-346.74665356539936</v>
      </c>
      <c r="W315" s="6">
        <v>-344.44427752630509</v>
      </c>
      <c r="X315" s="6">
        <v>-342.43913324798336</v>
      </c>
      <c r="Y315" s="6">
        <v>-340.67002371177779</v>
      </c>
      <c r="Z315" s="6">
        <v>-339.08417314973599</v>
      </c>
      <c r="AA315" s="6">
        <v>-337.63835528490108</v>
      </c>
      <c r="AB315" s="6">
        <v>-336.29991456199991</v>
      </c>
      <c r="AC315" s="6">
        <v>-335.04777148902929</v>
      </c>
      <c r="AD315" s="6">
        <v>-333.87348236083699</v>
      </c>
      <c r="AE315" s="6">
        <v>-332.78240698624359</v>
      </c>
      <c r="AF315" s="6">
        <v>-331.79502441421187</v>
      </c>
      <c r="AG315" s="6">
        <v>-330.94842481053684</v>
      </c>
      <c r="AH315" s="6">
        <v>-330.29799443945541</v>
      </c>
      <c r="AI315" s="6">
        <v>-329.9192992266079</v>
      </c>
      <c r="AJ315" s="6">
        <v>-329.9101599862326</v>
      </c>
      <c r="AK315" s="6">
        <v>-330.39289884335051</v>
      </c>
      <c r="AL315" s="6">
        <v>-331.51672194500679</v>
      </c>
      <c r="AM315" s="6">
        <v>-333.46018916367706</v>
      </c>
      <c r="AN315" s="6">
        <v>-336.4337088799719</v>
      </c>
      <c r="AO315" s="6">
        <v>-340.68198771066346</v>
      </c>
      <c r="AP315" s="6">
        <v>-346.48636473206216</v>
      </c>
      <c r="AQ315" s="6">
        <v>-354.16697157719091</v>
      </c>
      <c r="AR315" s="6">
        <v>-364.08468836099382</v>
      </c>
      <c r="AS315" s="6">
        <v>-376.6429150984124</v>
      </c>
      <c r="AT315" s="6">
        <v>-347.62694723509185</v>
      </c>
      <c r="AU315" s="6">
        <v>-346.8835317474493</v>
      </c>
      <c r="AV315" s="6">
        <v>-345.85145187768302</v>
      </c>
      <c r="AW315" s="6">
        <v>-333.95553428601323</v>
      </c>
      <c r="AX315" s="6">
        <v>-354.69548688775598</v>
      </c>
      <c r="AY315" s="6">
        <v>-353.91432083100506</v>
      </c>
      <c r="AZ315" s="6">
        <v>-352.88126841125228</v>
      </c>
      <c r="BA315" s="6">
        <v>-351.61814136301024</v>
      </c>
      <c r="BB315" s="6">
        <v>-350.15416693205441</v>
      </c>
      <c r="BC315" s="6">
        <v>-348.52558932254124</v>
      </c>
      <c r="BD315" s="6">
        <v>-346.77527296178414</v>
      </c>
      <c r="BE315" s="6">
        <v>-344.9522994988036</v>
      </c>
      <c r="BF315" s="6">
        <v>-294.07148814292702</v>
      </c>
      <c r="BG315" s="6">
        <v>-364.63668106681325</v>
      </c>
      <c r="BT315" s="6" t="s">
        <v>149</v>
      </c>
      <c r="BV315" s="6">
        <v>-56.382712519482816</v>
      </c>
      <c r="BY315" s="6" t="s">
        <v>150</v>
      </c>
      <c r="CA315" s="6">
        <v>-56.382712519482816</v>
      </c>
      <c r="CB315" s="6">
        <v>-56.382712519482816</v>
      </c>
      <c r="CC315" s="6">
        <v>-56.382712519482816</v>
      </c>
      <c r="CD315" s="6">
        <v>-56.382712519482816</v>
      </c>
      <c r="CE315" s="6">
        <v>-56.382712519482816</v>
      </c>
      <c r="CF315" s="6">
        <v>-56.382712519482816</v>
      </c>
      <c r="CG315" s="6">
        <v>-56.382712519482816</v>
      </c>
      <c r="CH315" s="6">
        <v>-56.382712519482816</v>
      </c>
      <c r="CI315" s="6">
        <v>-56.382712519482816</v>
      </c>
      <c r="CJ315" s="6">
        <v>-56.382712519482816</v>
      </c>
      <c r="CK315" s="6">
        <v>-56.382712519482816</v>
      </c>
      <c r="CL315" s="6">
        <v>-58.086284409993119</v>
      </c>
      <c r="CM315" s="6">
        <v>-57.908794780032913</v>
      </c>
      <c r="CN315" s="6">
        <v>-57.698090550184922</v>
      </c>
      <c r="CO315" s="6">
        <v>-57.337407271630383</v>
      </c>
      <c r="CP315" s="6">
        <v>-56.999010643979211</v>
      </c>
      <c r="CQ315" s="6">
        <v>-56.763288189761823</v>
      </c>
      <c r="CR315" s="6">
        <v>-56.629061152168944</v>
      </c>
      <c r="CS315" s="6">
        <v>-56.864770347906934</v>
      </c>
      <c r="CT315" s="6">
        <v>-55.968371711256012</v>
      </c>
      <c r="CU315" s="6">
        <v>-56.287478148137446</v>
      </c>
      <c r="CV315" s="6">
        <v>-56.708193919835779</v>
      </c>
      <c r="CW315" s="6">
        <v>-55.167556708796148</v>
      </c>
      <c r="CX315" s="6">
        <v>-54.847711856257206</v>
      </c>
      <c r="CY315" s="6">
        <v>-55.150384448917066</v>
      </c>
      <c r="CZ315" s="6">
        <v>-54.600975473881434</v>
      </c>
      <c r="DA315" s="6">
        <v>-55.125694445465157</v>
      </c>
      <c r="DB315" s="6">
        <v>-54.811362957725855</v>
      </c>
      <c r="DC315" s="6">
        <v>-54.193910417341641</v>
      </c>
      <c r="DD315" s="6">
        <v>-54.768960133997901</v>
      </c>
      <c r="DE315" s="6">
        <v>-54.36324517736886</v>
      </c>
      <c r="DF315" s="6">
        <v>-54.496531159148638</v>
      </c>
      <c r="DG315" s="6">
        <v>-54.707503925179388</v>
      </c>
      <c r="DH315" s="6">
        <v>-54.244510034684659</v>
      </c>
      <c r="DI315" s="6">
        <v>-54.03951991172282</v>
      </c>
      <c r="DJ315" s="6">
        <v>-54.551431869221915</v>
      </c>
      <c r="DK315" s="6">
        <v>-54.962459965070003</v>
      </c>
      <c r="DL315" s="6">
        <v>-54.942328649411706</v>
      </c>
      <c r="DM315" s="6">
        <v>-54.835090926297987</v>
      </c>
      <c r="DN315" s="6">
        <v>-56.015259818009042</v>
      </c>
      <c r="DO315" s="6">
        <v>-57.022992100007883</v>
      </c>
      <c r="DP315" s="6">
        <v>-57.02004133483905</v>
      </c>
      <c r="DQ315" s="6">
        <v>-56.60245231577953</v>
      </c>
      <c r="DR315" s="6">
        <v>-56.044877404005852</v>
      </c>
      <c r="DS315" s="6">
        <v>-56.150392279712534</v>
      </c>
      <c r="DT315" s="6">
        <v>-55.934232236118369</v>
      </c>
      <c r="DU315" s="6">
        <v>-55.425939901709633</v>
      </c>
      <c r="DV315" s="6">
        <v>-55.550278936029109</v>
      </c>
      <c r="DW315" s="6">
        <v>-55.042710499026555</v>
      </c>
      <c r="DX315" s="6">
        <v>-52.783813400316951</v>
      </c>
      <c r="DY315" s="6">
        <v>-58.382712519482816</v>
      </c>
    </row>
    <row r="316" spans="2:129" s="6" customFormat="1" x14ac:dyDescent="0.25">
      <c r="B316" s="6" t="s">
        <v>155</v>
      </c>
      <c r="D316" s="6">
        <v>-610.32958408111244</v>
      </c>
      <c r="G316" s="6" t="s">
        <v>156</v>
      </c>
      <c r="I316" s="6">
        <v>-610.32958408111244</v>
      </c>
      <c r="J316" s="6">
        <v>-610.32958408111244</v>
      </c>
      <c r="K316" s="6">
        <v>-610.32958408111244</v>
      </c>
      <c r="L316" s="6">
        <v>-610.32958408111244</v>
      </c>
      <c r="M316" s="6">
        <v>-610.32958408111244</v>
      </c>
      <c r="N316" s="6">
        <v>-610.32958408111244</v>
      </c>
      <c r="O316" s="6">
        <v>-610.32958408111244</v>
      </c>
      <c r="P316" s="6">
        <v>-610.32958408111244</v>
      </c>
      <c r="Q316" s="6">
        <v>-610.32958408111244</v>
      </c>
      <c r="R316" s="6">
        <v>-610.32958408111244</v>
      </c>
      <c r="S316" s="6">
        <v>-610.32958408111244</v>
      </c>
      <c r="T316" s="6">
        <v>-597.86303716332554</v>
      </c>
      <c r="U316" s="6">
        <v>-593.99439751358784</v>
      </c>
      <c r="V316" s="6">
        <v>-590.65773330491277</v>
      </c>
      <c r="W316" s="6">
        <v>-587.76721411962285</v>
      </c>
      <c r="X316" s="6">
        <v>-585.241569630041</v>
      </c>
      <c r="Y316" s="6">
        <v>-583.00682550050715</v>
      </c>
      <c r="Z316" s="6">
        <v>-580.99847106482889</v>
      </c>
      <c r="AA316" s="6">
        <v>-579.16325243491156</v>
      </c>
      <c r="AB316" s="6">
        <v>-577.46075609397485</v>
      </c>
      <c r="AC316" s="6">
        <v>-575.86491881054917</v>
      </c>
      <c r="AD316" s="6">
        <v>-574.3655720253505</v>
      </c>
      <c r="AE316" s="6">
        <v>-572.97010266714346</v>
      </c>
      <c r="AF316" s="6">
        <v>-571.70528631235038</v>
      </c>
      <c r="AG316" s="6">
        <v>-570.6193206367368</v>
      </c>
      <c r="AH316" s="6">
        <v>-569.78405471833128</v>
      </c>
      <c r="AI316" s="6">
        <v>-569.29737025013014</v>
      </c>
      <c r="AJ316" s="6">
        <v>-569.28562145120918</v>
      </c>
      <c r="AK316" s="6">
        <v>-569.90597908020993</v>
      </c>
      <c r="AL316" s="6">
        <v>-571.34844880666469</v>
      </c>
      <c r="AM316" s="6">
        <v>-573.83724480677745</v>
      </c>
      <c r="AN316" s="6">
        <v>-577.63109704452734</v>
      </c>
      <c r="AO316" s="6">
        <v>-583.0219586228917</v>
      </c>
      <c r="AP316" s="6">
        <v>-590.33146341746874</v>
      </c>
      <c r="AQ316" s="6">
        <v>-599.90437118014881</v>
      </c>
      <c r="AR316" s="6">
        <v>-612.09813473722397</v>
      </c>
      <c r="AS316" s="6">
        <v>-627.26763617088466</v>
      </c>
      <c r="AT316" s="6">
        <v>-591.76021098362139</v>
      </c>
      <c r="AU316" s="6">
        <v>-590.82925682036193</v>
      </c>
      <c r="AV316" s="6">
        <v>-589.53506023276066</v>
      </c>
      <c r="AW316" s="6">
        <v>-574.47042289789624</v>
      </c>
      <c r="AX316" s="6">
        <v>-600.55893709359623</v>
      </c>
      <c r="AY316" s="6">
        <v>-599.59127405781089</v>
      </c>
      <c r="AZ316" s="6">
        <v>-598.30979108438328</v>
      </c>
      <c r="BA316" s="6">
        <v>-596.74012254439333</v>
      </c>
      <c r="BB316" s="6">
        <v>-594.91703441220989</v>
      </c>
      <c r="BC316" s="6">
        <v>-592.8841347241987</v>
      </c>
      <c r="BD316" s="6">
        <v>-590.69359954893082</v>
      </c>
      <c r="BE316" s="6">
        <v>-588.40588497455087</v>
      </c>
      <c r="BF316" s="6">
        <v>-521.98145039099029</v>
      </c>
      <c r="BG316" s="6">
        <v>-612.77126232377145</v>
      </c>
      <c r="BT316" s="6" t="s">
        <v>151</v>
      </c>
      <c r="BV316" s="6">
        <v>-404.04757465947182</v>
      </c>
      <c r="BY316" s="6" t="s">
        <v>152</v>
      </c>
      <c r="CA316" s="6">
        <v>-404.04757465947182</v>
      </c>
      <c r="CB316" s="6">
        <v>-404.04757465947182</v>
      </c>
      <c r="CC316" s="6">
        <v>-404.04757465947182</v>
      </c>
      <c r="CD316" s="6">
        <v>-404.04757465947182</v>
      </c>
      <c r="CE316" s="6">
        <v>-404.04757465947182</v>
      </c>
      <c r="CF316" s="6">
        <v>-404.04757465947182</v>
      </c>
      <c r="CG316" s="6">
        <v>-404.04757465947182</v>
      </c>
      <c r="CH316" s="6">
        <v>-404.04757465947182</v>
      </c>
      <c r="CI316" s="6">
        <v>-404.04757465947182</v>
      </c>
      <c r="CJ316" s="6">
        <v>-404.04757465947182</v>
      </c>
      <c r="CK316" s="6">
        <v>-404.04757465947182</v>
      </c>
      <c r="CL316" s="6">
        <v>-410.18367943597821</v>
      </c>
      <c r="CM316" s="6">
        <v>-409.38765192309802</v>
      </c>
      <c r="CN316" s="6">
        <v>-408.43791072137856</v>
      </c>
      <c r="CO316" s="6">
        <v>-407.16596022730869</v>
      </c>
      <c r="CP316" s="6">
        <v>-405.61174263453614</v>
      </c>
      <c r="CQ316" s="6">
        <v>-403.78499610344898</v>
      </c>
      <c r="CR316" s="6">
        <v>-401.67057317050478</v>
      </c>
      <c r="CS316" s="6">
        <v>-399.44967321743673</v>
      </c>
      <c r="CT316" s="6">
        <v>-396.19648596573739</v>
      </c>
      <c r="CU316" s="6">
        <v>-393.46077752812715</v>
      </c>
      <c r="CV316" s="6">
        <v>-390.60244536698053</v>
      </c>
      <c r="CW316" s="6">
        <v>-386.36501416494553</v>
      </c>
      <c r="CX316" s="6">
        <v>-382.90016732998964</v>
      </c>
      <c r="CY316" s="6">
        <v>-379.93297878764798</v>
      </c>
      <c r="CZ316" s="6">
        <v>-376.612479055949</v>
      </c>
      <c r="DA316" s="6">
        <v>-374.33247859494981</v>
      </c>
      <c r="DB316" s="6">
        <v>-371.96718555244678</v>
      </c>
      <c r="DC316" s="6">
        <v>-370.01935074584412</v>
      </c>
      <c r="DD316" s="6">
        <v>-369.65374847754919</v>
      </c>
      <c r="DE316" s="6">
        <v>-369.6103736233274</v>
      </c>
      <c r="DF316" s="6">
        <v>-371.11516495059828</v>
      </c>
      <c r="DG316" s="6">
        <v>-374.10285509272757</v>
      </c>
      <c r="DH316" s="6">
        <v>-378.35743288137445</v>
      </c>
      <c r="DI316" s="6">
        <v>-384.82057644708857</v>
      </c>
      <c r="DJ316" s="6">
        <v>-394.15447885319031</v>
      </c>
      <c r="DK316" s="6">
        <v>-406.24664077295336</v>
      </c>
      <c r="DL316" s="6">
        <v>-380.03655559950045</v>
      </c>
      <c r="DM316" s="6">
        <v>-380.14047461943647</v>
      </c>
      <c r="DN316" s="6">
        <v>-381.0532185577332</v>
      </c>
      <c r="DO316" s="6">
        <v>-370.32787788404534</v>
      </c>
      <c r="DP316" s="6">
        <v>-392.66676516277789</v>
      </c>
      <c r="DQ316" s="6">
        <v>-392.88465448197138</v>
      </c>
      <c r="DR316" s="6">
        <v>-392.42486616801563</v>
      </c>
      <c r="DS316" s="6">
        <v>-391.5790429657323</v>
      </c>
      <c r="DT316" s="6">
        <v>-389.47628880572518</v>
      </c>
      <c r="DU316" s="6">
        <v>-385.90867240418714</v>
      </c>
      <c r="DV316" s="6">
        <v>-381.29708790943971</v>
      </c>
      <c r="DW316" s="6">
        <v>-374.71640211189219</v>
      </c>
      <c r="DX316" s="6">
        <v>-331.18036450831465</v>
      </c>
      <c r="DY316" s="6">
        <v>-407.19436252299721</v>
      </c>
    </row>
    <row r="317" spans="2:129" s="6" customFormat="1" x14ac:dyDescent="0.25">
      <c r="G317" s="6" t="s">
        <v>157</v>
      </c>
      <c r="I317" s="6">
        <v>184.20324955576621</v>
      </c>
      <c r="J317" s="6">
        <v>183.3987998427238</v>
      </c>
      <c r="K317" s="6">
        <v>183.85553228658188</v>
      </c>
      <c r="L317" s="6">
        <v>185.3505905424102</v>
      </c>
      <c r="M317" s="6">
        <v>187.68014682113522</v>
      </c>
      <c r="N317" s="6">
        <v>190.65869078919576</v>
      </c>
      <c r="O317" s="6">
        <v>194.11831846820024</v>
      </c>
      <c r="P317" s="6">
        <v>197.90802113458017</v>
      </c>
      <c r="Q317" s="6">
        <v>201.89297421925914</v>
      </c>
      <c r="R317" s="6">
        <v>205.95382620728878</v>
      </c>
      <c r="S317" s="6">
        <v>209.98598753752441</v>
      </c>
      <c r="T317" s="6">
        <v>213.89891950226678</v>
      </c>
      <c r="U317" s="6">
        <v>217.6154231469294</v>
      </c>
      <c r="V317" s="6">
        <v>221.07092816968964</v>
      </c>
      <c r="W317" s="6">
        <v>224.21278182114423</v>
      </c>
      <c r="X317" s="6">
        <v>226.99953780396555</v>
      </c>
      <c r="Y317" s="6">
        <v>229.40024517256563</v>
      </c>
      <c r="Z317" s="6">
        <v>231.39373723274161</v>
      </c>
      <c r="AA317" s="6">
        <v>232.96792044134014</v>
      </c>
      <c r="AB317" s="6">
        <v>234.11906330590978</v>
      </c>
      <c r="AC317" s="6">
        <v>234.85108528435802</v>
      </c>
      <c r="AD317" s="6">
        <v>235.17484568460588</v>
      </c>
      <c r="AE317" s="6">
        <v>235.10743256425269</v>
      </c>
      <c r="AF317" s="6">
        <v>234.67145163022383</v>
      </c>
      <c r="AG317" s="6">
        <v>233.8943151384226</v>
      </c>
      <c r="AH317" s="6">
        <v>232.80753079340707</v>
      </c>
      <c r="AI317" s="6">
        <v>231.44599064802287</v>
      </c>
      <c r="AJ317" s="6">
        <v>229.84726000306961</v>
      </c>
      <c r="AK317" s="6">
        <v>228.05086630696491</v>
      </c>
      <c r="AL317" s="6">
        <v>226.09758805538718</v>
      </c>
      <c r="AM317" s="6">
        <v>224.02874369094195</v>
      </c>
      <c r="AN317" s="6">
        <v>221.88548050280838</v>
      </c>
      <c r="AO317" s="6">
        <v>219.70806352641301</v>
      </c>
      <c r="AP317" s="6">
        <v>217.53516444306018</v>
      </c>
      <c r="AQ317" s="6">
        <v>215.40315047962088</v>
      </c>
      <c r="AR317" s="6">
        <v>213.34537330814885</v>
      </c>
      <c r="AS317" s="6">
        <v>211.39145794558453</v>
      </c>
      <c r="AT317" s="6">
        <v>209.56659165336822</v>
      </c>
      <c r="AU317" s="6">
        <v>207.8908128371209</v>
      </c>
      <c r="AV317" s="6">
        <v>206.37829994629766</v>
      </c>
      <c r="AW317" s="6">
        <v>205.03666037383618</v>
      </c>
      <c r="AX317" s="6">
        <v>203.86621935581923</v>
      </c>
      <c r="AY317" s="6">
        <v>202.85930887113011</v>
      </c>
      <c r="AZ317" s="6">
        <v>201.99955654110988</v>
      </c>
      <c r="BA317" s="6">
        <v>201.26117452921159</v>
      </c>
      <c r="BB317" s="6">
        <v>200.60824844065627</v>
      </c>
      <c r="BC317" s="6">
        <v>199.99402622209408</v>
      </c>
      <c r="BD317" s="6">
        <v>199.36020706125129</v>
      </c>
      <c r="BE317" s="6">
        <v>198.63623028660214</v>
      </c>
      <c r="BF317" s="6">
        <v>583.86843850193429</v>
      </c>
      <c r="BG317" s="6">
        <v>-4951.6331151506765</v>
      </c>
      <c r="BT317" s="6" t="s">
        <v>153</v>
      </c>
      <c r="BV317" s="6">
        <v>-368.58263437542757</v>
      </c>
      <c r="BY317" s="6" t="s">
        <v>154</v>
      </c>
      <c r="CA317" s="6">
        <v>-368.58263437542757</v>
      </c>
      <c r="CB317" s="6">
        <v>-368.58263437542757</v>
      </c>
      <c r="CC317" s="6">
        <v>-368.58263437542757</v>
      </c>
      <c r="CD317" s="6">
        <v>-368.58263437542757</v>
      </c>
      <c r="CE317" s="6">
        <v>-368.58263437542757</v>
      </c>
      <c r="CF317" s="6">
        <v>-368.58263437542757</v>
      </c>
      <c r="CG317" s="6">
        <v>-368.58263437542757</v>
      </c>
      <c r="CH317" s="6">
        <v>-368.58263437542757</v>
      </c>
      <c r="CI317" s="6">
        <v>-368.58263437542757</v>
      </c>
      <c r="CJ317" s="6">
        <v>-368.58263437542757</v>
      </c>
      <c r="CK317" s="6">
        <v>-368.58263437542757</v>
      </c>
      <c r="CL317" s="6">
        <v>-373.95365579786807</v>
      </c>
      <c r="CM317" s="6">
        <v>-373.22683762443489</v>
      </c>
      <c r="CN317" s="6">
        <v>-372.35932311854282</v>
      </c>
      <c r="CO317" s="6">
        <v>-371.25046342699187</v>
      </c>
      <c r="CP317" s="6">
        <v>-369.82830588390925</v>
      </c>
      <c r="CQ317" s="6">
        <v>-368.04955431393518</v>
      </c>
      <c r="CR317" s="6">
        <v>-365.89863446625264</v>
      </c>
      <c r="CS317" s="6">
        <v>-363.38589157722163</v>
      </c>
      <c r="CT317" s="6">
        <v>-360.54511347270238</v>
      </c>
      <c r="CU317" s="6">
        <v>-357.43067146723553</v>
      </c>
      <c r="CV317" s="6">
        <v>-354.11460479266026</v>
      </c>
      <c r="CW317" s="6">
        <v>-350.68395574006013</v>
      </c>
      <c r="CX317" s="6">
        <v>-347.23861122100448</v>
      </c>
      <c r="CY317" s="6">
        <v>-343.88984129432299</v>
      </c>
      <c r="CZ317" s="6">
        <v>-340.75966173907892</v>
      </c>
      <c r="DA317" s="6">
        <v>-337.98109560784701</v>
      </c>
      <c r="DB317" s="6">
        <v>-335.69937165881004</v>
      </c>
      <c r="DC317" s="6">
        <v>-334.074074536973</v>
      </c>
      <c r="DD317" s="6">
        <v>-333.28224770569034</v>
      </c>
      <c r="DE317" s="6">
        <v>-333.52243762329084</v>
      </c>
      <c r="DF317" s="6">
        <v>-335.01964587707232</v>
      </c>
      <c r="DG317" s="6">
        <v>-338.03111077427889</v>
      </c>
      <c r="DH317" s="6">
        <v>-342.85275217251723</v>
      </c>
      <c r="DI317" s="6">
        <v>-349.82595725336631</v>
      </c>
      <c r="DJ317" s="6">
        <v>-359.34412617399397</v>
      </c>
      <c r="DK317" s="6">
        <v>-371.85799218948944</v>
      </c>
      <c r="DL317" s="6">
        <v>-344.14385826215772</v>
      </c>
      <c r="DM317" s="6">
        <v>-344.32819414690272</v>
      </c>
      <c r="DN317" s="6">
        <v>-344.47515843802427</v>
      </c>
      <c r="DO317" s="6">
        <v>-332.40329981249374</v>
      </c>
      <c r="DP317" s="6">
        <v>-356.08965283906355</v>
      </c>
      <c r="DQ317" s="6">
        <v>-356.60558533899979</v>
      </c>
      <c r="DR317" s="6">
        <v>-356.49864938770685</v>
      </c>
      <c r="DS317" s="6">
        <v>-355.53077376509418</v>
      </c>
      <c r="DT317" s="6">
        <v>-353.45150601183155</v>
      </c>
      <c r="DU317" s="6">
        <v>-350.02333002959534</v>
      </c>
      <c r="DV317" s="6">
        <v>-345.05604715216083</v>
      </c>
      <c r="DW317" s="6">
        <v>-338.44542642534788</v>
      </c>
      <c r="DX317" s="6">
        <v>-294.07148814292714</v>
      </c>
      <c r="DY317" s="6">
        <v>-370.58263437542757</v>
      </c>
    </row>
    <row r="318" spans="2:129" s="6" customFormat="1" x14ac:dyDescent="0.25">
      <c r="B318" s="6" t="s">
        <v>158</v>
      </c>
      <c r="D318" s="6">
        <v>0.29663157049317546</v>
      </c>
      <c r="G318" s="6" t="s">
        <v>159</v>
      </c>
      <c r="I318" s="6">
        <v>0.29663157049317546</v>
      </c>
      <c r="J318" s="6">
        <v>0.29663157049317546</v>
      </c>
      <c r="K318" s="6">
        <v>0.29663157049317546</v>
      </c>
      <c r="L318" s="6">
        <v>0.29663157049317546</v>
      </c>
      <c r="M318" s="6">
        <v>0.29663157049317546</v>
      </c>
      <c r="N318" s="6">
        <v>0.29663157049317546</v>
      </c>
      <c r="O318" s="6">
        <v>0.29663157049317546</v>
      </c>
      <c r="P318" s="6">
        <v>0.29663157049317546</v>
      </c>
      <c r="Q318" s="6">
        <v>0.29663157049317546</v>
      </c>
      <c r="R318" s="6">
        <v>0.29663157049317546</v>
      </c>
      <c r="S318" s="6">
        <v>0.29663157049317546</v>
      </c>
      <c r="T318" s="6">
        <v>0.29663157049317546</v>
      </c>
      <c r="U318" s="6">
        <v>0.29663157049317546</v>
      </c>
      <c r="V318" s="6">
        <v>0.29663157049317546</v>
      </c>
      <c r="W318" s="6">
        <v>0.29663157049317546</v>
      </c>
      <c r="X318" s="6">
        <v>0.29663157049317546</v>
      </c>
      <c r="Y318" s="6">
        <v>0.29663157049317546</v>
      </c>
      <c r="Z318" s="6">
        <v>0.29663157049317546</v>
      </c>
      <c r="AA318" s="6">
        <v>0.29663157049317546</v>
      </c>
      <c r="AB318" s="6">
        <v>0.29663157049317546</v>
      </c>
      <c r="AC318" s="6">
        <v>0.29663157049317546</v>
      </c>
      <c r="AD318" s="6">
        <v>0.29663157049317546</v>
      </c>
      <c r="AE318" s="6">
        <v>0.29663157049317546</v>
      </c>
      <c r="AF318" s="6">
        <v>0.29663157049317546</v>
      </c>
      <c r="AG318" s="6">
        <v>0.29663157049317546</v>
      </c>
      <c r="AH318" s="6">
        <v>0.29663157049317546</v>
      </c>
      <c r="AI318" s="6">
        <v>0.29663157049317546</v>
      </c>
      <c r="AJ318" s="6">
        <v>0.29663157049317546</v>
      </c>
      <c r="AK318" s="6">
        <v>0.29663157049317546</v>
      </c>
      <c r="AL318" s="6">
        <v>0.29663157049317546</v>
      </c>
      <c r="AM318" s="6">
        <v>0.29663157049317546</v>
      </c>
      <c r="AN318" s="6">
        <v>0.29663157049317546</v>
      </c>
      <c r="AO318" s="6">
        <v>0.29663157049317546</v>
      </c>
      <c r="AP318" s="6">
        <v>0.29663157049317546</v>
      </c>
      <c r="AQ318" s="6">
        <v>0.29663157049317546</v>
      </c>
      <c r="AR318" s="6">
        <v>0.29663157049317546</v>
      </c>
      <c r="AS318" s="6">
        <v>0.29663157049317546</v>
      </c>
      <c r="AT318" s="6">
        <v>0.29663157049317546</v>
      </c>
      <c r="AU318" s="6">
        <v>0.29663157049317546</v>
      </c>
      <c r="AV318" s="6">
        <v>0.29663157049317546</v>
      </c>
      <c r="AW318" s="6">
        <v>0.29663157049317546</v>
      </c>
      <c r="AX318" s="6">
        <v>0.29663157049317546</v>
      </c>
      <c r="AY318" s="6">
        <v>0.29663157049317546</v>
      </c>
      <c r="AZ318" s="6">
        <v>0.29663157049317546</v>
      </c>
      <c r="BA318" s="6">
        <v>0.29663157049317546</v>
      </c>
      <c r="BB318" s="6">
        <v>0.29663157049317546</v>
      </c>
      <c r="BC318" s="6">
        <v>0.29663157049317546</v>
      </c>
      <c r="BD318" s="6">
        <v>0.29663157049317546</v>
      </c>
      <c r="BE318" s="6">
        <v>0.29663157049317546</v>
      </c>
      <c r="BF318" s="6">
        <v>0.29663157049317546</v>
      </c>
      <c r="BG318" s="6">
        <v>0.29663157049317546</v>
      </c>
      <c r="BT318" s="6" t="s">
        <v>155</v>
      </c>
      <c r="BV318" s="6">
        <v>-618.25422362058396</v>
      </c>
      <c r="BY318" s="6" t="s">
        <v>156</v>
      </c>
      <c r="CA318" s="6">
        <v>-618.25422362058396</v>
      </c>
      <c r="CB318" s="6">
        <v>-618.25422362058396</v>
      </c>
      <c r="CC318" s="6">
        <v>-618.25422362058396</v>
      </c>
      <c r="CD318" s="6">
        <v>-618.25422362058396</v>
      </c>
      <c r="CE318" s="6">
        <v>-618.25422362058396</v>
      </c>
      <c r="CF318" s="6">
        <v>-618.25422362058396</v>
      </c>
      <c r="CG318" s="6">
        <v>-618.25422362058396</v>
      </c>
      <c r="CH318" s="6">
        <v>-618.25422362058396</v>
      </c>
      <c r="CI318" s="6">
        <v>-618.25422362058396</v>
      </c>
      <c r="CJ318" s="6">
        <v>-618.25422362058396</v>
      </c>
      <c r="CK318" s="6">
        <v>-618.25422362058396</v>
      </c>
      <c r="CL318" s="6">
        <v>-624.72108485020897</v>
      </c>
      <c r="CM318" s="6">
        <v>-623.84920732752164</v>
      </c>
      <c r="CN318" s="6">
        <v>-622.80722877693256</v>
      </c>
      <c r="CO318" s="6">
        <v>-621.47327021681349</v>
      </c>
      <c r="CP318" s="6">
        <v>-619.75896769664087</v>
      </c>
      <c r="CQ318" s="6">
        <v>-617.60936658346361</v>
      </c>
      <c r="CR318" s="6">
        <v>-615.00191109868729</v>
      </c>
      <c r="CS318" s="6">
        <v>-611.94461453642759</v>
      </c>
      <c r="CT318" s="6">
        <v>-608.47363010754179</v>
      </c>
      <c r="CU318" s="6">
        <v>-604.65051236577813</v>
      </c>
      <c r="CV318" s="6">
        <v>-600.55947342839681</v>
      </c>
      <c r="CW318" s="6">
        <v>-596.30491190422913</v>
      </c>
      <c r="CX318" s="6">
        <v>-592.00944215621917</v>
      </c>
      <c r="CY318" s="6">
        <v>-587.81259131159413</v>
      </c>
      <c r="CZ318" s="6">
        <v>-583.87027070058343</v>
      </c>
      <c r="DA318" s="6">
        <v>-580.3550712405729</v>
      </c>
      <c r="DB318" s="6">
        <v>-577.4573776300349</v>
      </c>
      <c r="DC318" s="6">
        <v>-575.38723830215235</v>
      </c>
      <c r="DD318" s="6">
        <v>-574.37685664335811</v>
      </c>
      <c r="DE318" s="6">
        <v>-574.68346906746046</v>
      </c>
      <c r="DF318" s="6">
        <v>-576.592226994405</v>
      </c>
      <c r="DG318" s="6">
        <v>-580.41847673541872</v>
      </c>
      <c r="DH318" s="6">
        <v>-586.5085026031303</v>
      </c>
      <c r="DI318" s="6">
        <v>-595.23733126400589</v>
      </c>
      <c r="DJ318" s="6">
        <v>-607.00156452286944</v>
      </c>
      <c r="DK318" s="6">
        <v>-622.20441914073592</v>
      </c>
      <c r="DL318" s="6">
        <v>-588.13169116465372</v>
      </c>
      <c r="DM318" s="6">
        <v>-588.36317924530829</v>
      </c>
      <c r="DN318" s="6">
        <v>-588.54768964563937</v>
      </c>
      <c r="DO318" s="6">
        <v>-573.2539012213897</v>
      </c>
      <c r="DP318" s="6">
        <v>-602.99863068472996</v>
      </c>
      <c r="DQ318" s="6">
        <v>-603.63456968331184</v>
      </c>
      <c r="DR318" s="6">
        <v>-603.50280218343119</v>
      </c>
      <c r="DS318" s="6">
        <v>-602.30918052553784</v>
      </c>
      <c r="DT318" s="6">
        <v>-599.73888051238862</v>
      </c>
      <c r="DU318" s="6">
        <v>-595.48304087544261</v>
      </c>
      <c r="DV318" s="6">
        <v>-589.27657767768665</v>
      </c>
      <c r="DW318" s="6">
        <v>-580.94353098870215</v>
      </c>
      <c r="DX318" s="6">
        <v>-522.8415238984137</v>
      </c>
      <c r="DY318" s="6">
        <v>-620.66873555288726</v>
      </c>
    </row>
    <row r="319" spans="2:129" s="6" customFormat="1" x14ac:dyDescent="0.25">
      <c r="B319" s="6" t="s">
        <v>160</v>
      </c>
      <c r="D319" s="6">
        <v>-40.768783329554083</v>
      </c>
      <c r="G319" s="6" t="s">
        <v>161</v>
      </c>
      <c r="I319" s="6">
        <v>-40.768783329554083</v>
      </c>
      <c r="J319" s="6">
        <v>-40.768783329554083</v>
      </c>
      <c r="K319" s="6">
        <v>-40.768783329554083</v>
      </c>
      <c r="L319" s="6">
        <v>-40.768783329554083</v>
      </c>
      <c r="M319" s="6">
        <v>-40.768783329554083</v>
      </c>
      <c r="N319" s="6">
        <v>-40.768783329554083</v>
      </c>
      <c r="O319" s="6">
        <v>-40.768783329554083</v>
      </c>
      <c r="P319" s="6">
        <v>-40.768783329554083</v>
      </c>
      <c r="Q319" s="6">
        <v>-40.768783329554083</v>
      </c>
      <c r="R319" s="6">
        <v>-40.768783329554083</v>
      </c>
      <c r="S319" s="6">
        <v>-40.768783329554083</v>
      </c>
      <c r="T319" s="6">
        <v>-40.768783329554083</v>
      </c>
      <c r="U319" s="6">
        <v>-40.768783329554083</v>
      </c>
      <c r="V319" s="6">
        <v>-40.768783329554083</v>
      </c>
      <c r="W319" s="6">
        <v>-40.768783329554083</v>
      </c>
      <c r="X319" s="6">
        <v>-40.768783329554083</v>
      </c>
      <c r="Y319" s="6">
        <v>-40.768783329554083</v>
      </c>
      <c r="Z319" s="6">
        <v>-40.768783329554083</v>
      </c>
      <c r="AA319" s="6">
        <v>-40.768783329554083</v>
      </c>
      <c r="AB319" s="6">
        <v>-40.768783329554083</v>
      </c>
      <c r="AC319" s="6">
        <v>-40.768783329554083</v>
      </c>
      <c r="AD319" s="6">
        <v>-40.768783329554083</v>
      </c>
      <c r="AE319" s="6">
        <v>-40.768783329554083</v>
      </c>
      <c r="AF319" s="6">
        <v>-40.768783329554083</v>
      </c>
      <c r="AG319" s="6">
        <v>-40.768783329554083</v>
      </c>
      <c r="AH319" s="6">
        <v>-40.768783329554083</v>
      </c>
      <c r="AI319" s="6">
        <v>-40.768783329554083</v>
      </c>
      <c r="AJ319" s="6">
        <v>-40.768783329554083</v>
      </c>
      <c r="AK319" s="6">
        <v>-40.768783329554083</v>
      </c>
      <c r="AL319" s="6">
        <v>-40.768783329554083</v>
      </c>
      <c r="AM319" s="6">
        <v>-40.768783329554083</v>
      </c>
      <c r="AN319" s="6">
        <v>-40.768783329554083</v>
      </c>
      <c r="AO319" s="6">
        <v>-40.768783329554083</v>
      </c>
      <c r="AP319" s="6">
        <v>-40.768783329554083</v>
      </c>
      <c r="AQ319" s="6">
        <v>-40.768783329554083</v>
      </c>
      <c r="AR319" s="6">
        <v>-40.768783329554083</v>
      </c>
      <c r="AS319" s="6">
        <v>-40.768783329554083</v>
      </c>
      <c r="AT319" s="6">
        <v>-40.768783329554083</v>
      </c>
      <c r="AU319" s="6">
        <v>-40.768783329554083</v>
      </c>
      <c r="AV319" s="6">
        <v>-40.768783329554083</v>
      </c>
      <c r="AW319" s="6">
        <v>-40.768783329554083</v>
      </c>
      <c r="AX319" s="6">
        <v>-40.768783329554083</v>
      </c>
      <c r="AY319" s="6">
        <v>-40.768783329554083</v>
      </c>
      <c r="AZ319" s="6">
        <v>-40.768783329554083</v>
      </c>
      <c r="BA319" s="6">
        <v>-40.768783329554083</v>
      </c>
      <c r="BB319" s="6">
        <v>-40.768783329554083</v>
      </c>
      <c r="BC319" s="6">
        <v>-40.768783329554083</v>
      </c>
      <c r="BD319" s="6">
        <v>-40.768783329554083</v>
      </c>
      <c r="BE319" s="6">
        <v>-40.768783329554083</v>
      </c>
      <c r="BF319" s="6">
        <v>-40.768783329554083</v>
      </c>
      <c r="BG319" s="6">
        <v>-40.768783329554083</v>
      </c>
      <c r="BY319" s="6" t="s">
        <v>157</v>
      </c>
      <c r="CA319" s="6">
        <v>182.08047537673758</v>
      </c>
      <c r="CB319" s="6">
        <v>185.7086697963764</v>
      </c>
      <c r="CC319" s="6">
        <v>188.11619815465275</v>
      </c>
      <c r="CD319" s="6">
        <v>189.57666895721815</v>
      </c>
      <c r="CE319" s="6">
        <v>190.3320116627246</v>
      </c>
      <c r="CF319" s="6">
        <v>190.5940297057557</v>
      </c>
      <c r="CG319" s="6">
        <v>190.54595351975956</v>
      </c>
      <c r="CH319" s="6">
        <v>190.34399355997863</v>
      </c>
      <c r="CI319" s="6">
        <v>190.11889332639385</v>
      </c>
      <c r="CJ319" s="6">
        <v>189.97748238663672</v>
      </c>
      <c r="CK319" s="6">
        <v>190.00422939894099</v>
      </c>
      <c r="CL319" s="6">
        <v>190.26279513505955</v>
      </c>
      <c r="CM319" s="6">
        <v>190.79758550320832</v>
      </c>
      <c r="CN319" s="6">
        <v>191.6353045709925</v>
      </c>
      <c r="CO319" s="6">
        <v>192.78650758833828</v>
      </c>
      <c r="CP319" s="6">
        <v>194.24715401042505</v>
      </c>
      <c r="CQ319" s="6">
        <v>196.00016052062455</v>
      </c>
      <c r="CR319" s="6">
        <v>198.01695405342252</v>
      </c>
      <c r="CS319" s="6">
        <v>200.25902481735949</v>
      </c>
      <c r="CT319" s="6">
        <v>202.67947931795777</v>
      </c>
      <c r="CU319" s="6">
        <v>205.22459338065522</v>
      </c>
      <c r="CV319" s="6">
        <v>207.83536517373545</v>
      </c>
      <c r="CW319" s="6">
        <v>210.44906823126797</v>
      </c>
      <c r="CX319" s="6">
        <v>213.00080447603204</v>
      </c>
      <c r="CY319" s="6">
        <v>215.42505724244512</v>
      </c>
      <c r="CZ319" s="6">
        <v>217.65724429951376</v>
      </c>
      <c r="DA319" s="6">
        <v>219.63527087374359</v>
      </c>
      <c r="DB319" s="6">
        <v>221.30108267208129</v>
      </c>
      <c r="DC319" s="6">
        <v>222.60221890485411</v>
      </c>
      <c r="DD319" s="6">
        <v>223.49336530868874</v>
      </c>
      <c r="DE319" s="6">
        <v>223.93790716945301</v>
      </c>
      <c r="DF319" s="6">
        <v>223.90948234517884</v>
      </c>
      <c r="DG319" s="6">
        <v>223.39353428901137</v>
      </c>
      <c r="DH319" s="6">
        <v>222.3888650721151</v>
      </c>
      <c r="DI319" s="6">
        <v>220.9091884066388</v>
      </c>
      <c r="DJ319" s="6">
        <v>218.98468266860749</v>
      </c>
      <c r="DK319" s="6">
        <v>216.66354392090176</v>
      </c>
      <c r="DL319" s="6">
        <v>214.01353893614709</v>
      </c>
      <c r="DM319" s="6">
        <v>211.12355821967043</v>
      </c>
      <c r="DN319" s="6">
        <v>208.10516903242927</v>
      </c>
      <c r="DO319" s="6">
        <v>205.09416841393607</v>
      </c>
      <c r="DP319" s="6">
        <v>202.25213620519662</v>
      </c>
      <c r="DQ319" s="6">
        <v>199.76798807164084</v>
      </c>
      <c r="DR319" s="6">
        <v>197.85952852605669</v>
      </c>
      <c r="DS319" s="6">
        <v>196.77500395151901</v>
      </c>
      <c r="DT319" s="6">
        <v>196.79465562432262</v>
      </c>
      <c r="DU319" s="6">
        <v>198.23227273691793</v>
      </c>
      <c r="DV319" s="6">
        <v>201.43674542083494</v>
      </c>
      <c r="DW319" s="6">
        <v>206.79361776963015</v>
      </c>
      <c r="DX319" s="6">
        <v>583.86843850193429</v>
      </c>
      <c r="DY319" s="6">
        <v>-4951.6331151506765</v>
      </c>
    </row>
    <row r="320" spans="2:129" s="6" customFormat="1" x14ac:dyDescent="0.25">
      <c r="E320" s="6" t="s">
        <v>162</v>
      </c>
      <c r="G320" s="6" t="s">
        <v>163</v>
      </c>
      <c r="S320" s="6">
        <v>1.0038810285375115</v>
      </c>
      <c r="T320" s="6">
        <v>-5.0012855084266145E-2</v>
      </c>
      <c r="U320" s="6">
        <v>1.0130231587585943</v>
      </c>
      <c r="V320" s="6">
        <v>1.1909384596574442</v>
      </c>
      <c r="W320" s="6">
        <v>0.30921280090853065</v>
      </c>
      <c r="X320" s="6">
        <v>0.93026968177916813</v>
      </c>
      <c r="Y320" s="6">
        <v>0</v>
      </c>
      <c r="Z320" s="6">
        <v>0.20565907770365213</v>
      </c>
      <c r="AA320" s="6">
        <v>-0.22073717525330039</v>
      </c>
      <c r="AB320" s="6">
        <v>0.2101007804573555</v>
      </c>
      <c r="AC320" s="6">
        <v>-0.22922069697829736</v>
      </c>
      <c r="AD320" s="6">
        <v>-0.63557282111754365</v>
      </c>
      <c r="AE320" s="6">
        <v>-0.10282829928871628</v>
      </c>
      <c r="AF320" s="6">
        <v>0.26651362353632879</v>
      </c>
      <c r="AG320" s="6">
        <v>-6.3133311158789007E-2</v>
      </c>
      <c r="AH320" s="6">
        <v>-0.24939598971786303</v>
      </c>
      <c r="AI320" s="6">
        <v>-0.96333416854951481</v>
      </c>
      <c r="AJ320" s="6">
        <v>-0.31169168004839681</v>
      </c>
      <c r="AK320" s="6">
        <v>3.2768587020190726E-2</v>
      </c>
      <c r="AL320" s="6">
        <v>-1.1023864703310142</v>
      </c>
      <c r="AM320" s="6">
        <v>-1.3401794352651768</v>
      </c>
      <c r="AN320" s="6">
        <v>-1.2237412327343948</v>
      </c>
      <c r="AO320" s="6">
        <v>-1.0555210292343895</v>
      </c>
      <c r="AP320" s="6">
        <v>-1.5039052583866606</v>
      </c>
      <c r="AQ320" s="6">
        <v>-1.7645422556108876</v>
      </c>
      <c r="AR320" s="6">
        <v>-2.1095100199239343</v>
      </c>
      <c r="AS320" s="6">
        <v>-1.9699853897147108</v>
      </c>
      <c r="AT320" s="6">
        <v>-1.8411779399629644</v>
      </c>
      <c r="AU320" s="6">
        <v>-1.5686148206451394</v>
      </c>
      <c r="AV320" s="6">
        <v>-2.6109079737197201</v>
      </c>
      <c r="AW320" s="6">
        <v>-3.9897566533699829</v>
      </c>
      <c r="AX320" s="6">
        <v>-4.1280738932464445</v>
      </c>
      <c r="AY320" s="6">
        <v>-3.6715721190932129</v>
      </c>
      <c r="AZ320" s="6">
        <v>-2.3365326696956674</v>
      </c>
      <c r="BA320" s="6">
        <v>-2.1467554618218943</v>
      </c>
      <c r="BB320" s="6">
        <v>-2.1664024025692639</v>
      </c>
      <c r="BC320" s="6">
        <v>-1.9471607565731197</v>
      </c>
      <c r="BD320" s="6">
        <v>-2</v>
      </c>
      <c r="BE320" s="6">
        <v>-2</v>
      </c>
      <c r="BF320" s="6">
        <v>-2</v>
      </c>
      <c r="BG320" s="6">
        <v>-2</v>
      </c>
      <c r="BT320" s="6" t="s">
        <v>158</v>
      </c>
      <c r="BV320" s="6">
        <v>0.22839843794789677</v>
      </c>
      <c r="BY320" s="6" t="s">
        <v>159</v>
      </c>
      <c r="CA320" s="6">
        <v>0.22839843794789677</v>
      </c>
      <c r="CB320" s="6">
        <v>0.22839843794789677</v>
      </c>
      <c r="CC320" s="6">
        <v>0.22839843794789677</v>
      </c>
      <c r="CD320" s="6">
        <v>0.22839843794789677</v>
      </c>
      <c r="CE320" s="6">
        <v>0.22839843794789677</v>
      </c>
      <c r="CF320" s="6">
        <v>0.22839843794789677</v>
      </c>
      <c r="CG320" s="6">
        <v>0.22839843794789677</v>
      </c>
      <c r="CH320" s="6">
        <v>0.22839843794789677</v>
      </c>
      <c r="CI320" s="6">
        <v>0.22839843794789677</v>
      </c>
      <c r="CJ320" s="6">
        <v>0.22839843794789677</v>
      </c>
      <c r="CK320" s="6">
        <v>0.22839843794789677</v>
      </c>
      <c r="CL320" s="6">
        <v>0.22839843794789677</v>
      </c>
      <c r="CM320" s="6">
        <v>0.22839843794789677</v>
      </c>
      <c r="CN320" s="6">
        <v>0.22839843794789677</v>
      </c>
      <c r="CO320" s="6">
        <v>0.22839843794789677</v>
      </c>
      <c r="CP320" s="6">
        <v>0.22839843794789677</v>
      </c>
      <c r="CQ320" s="6">
        <v>0.22839843794789677</v>
      </c>
      <c r="CR320" s="6">
        <v>0.22839843794789677</v>
      </c>
      <c r="CS320" s="6">
        <v>0.22839843794789677</v>
      </c>
      <c r="CT320" s="6">
        <v>0.22839843794789677</v>
      </c>
      <c r="CU320" s="6">
        <v>0.22839843794789677</v>
      </c>
      <c r="CV320" s="6">
        <v>0.22839843794789677</v>
      </c>
      <c r="CW320" s="6">
        <v>0.22839843794789677</v>
      </c>
      <c r="CX320" s="6">
        <v>0.22839843794789677</v>
      </c>
      <c r="CY320" s="6">
        <v>0.22839843794789677</v>
      </c>
      <c r="CZ320" s="6">
        <v>0.22839843794789677</v>
      </c>
      <c r="DA320" s="6">
        <v>0.22839843794789677</v>
      </c>
      <c r="DB320" s="6">
        <v>0.22839843794789677</v>
      </c>
      <c r="DC320" s="6">
        <v>0.22839843794789677</v>
      </c>
      <c r="DD320" s="6">
        <v>0.22839843794789677</v>
      </c>
      <c r="DE320" s="6">
        <v>0.22839843794789677</v>
      </c>
      <c r="DF320" s="6">
        <v>0.22839843794789677</v>
      </c>
      <c r="DG320" s="6">
        <v>0.22839843794789677</v>
      </c>
      <c r="DH320" s="6">
        <v>0.22839843794789677</v>
      </c>
      <c r="DI320" s="6">
        <v>0.22839843794789677</v>
      </c>
      <c r="DJ320" s="6">
        <v>0.22839843794789677</v>
      </c>
      <c r="DK320" s="6">
        <v>0.22839843794789677</v>
      </c>
      <c r="DL320" s="6">
        <v>0.22839843794789677</v>
      </c>
      <c r="DM320" s="6">
        <v>0.22839843794789677</v>
      </c>
      <c r="DN320" s="6">
        <v>0.22839843794789677</v>
      </c>
      <c r="DO320" s="6">
        <v>0.22839843794789677</v>
      </c>
      <c r="DP320" s="6">
        <v>0.22839843794789677</v>
      </c>
      <c r="DQ320" s="6">
        <v>0.22839843794789677</v>
      </c>
      <c r="DR320" s="6">
        <v>0.22839843794789677</v>
      </c>
      <c r="DS320" s="6">
        <v>0.22839843794789677</v>
      </c>
      <c r="DT320" s="6">
        <v>0.22839843794789677</v>
      </c>
      <c r="DU320" s="6">
        <v>0.22839843794789677</v>
      </c>
      <c r="DV320" s="6">
        <v>0.22839843794789677</v>
      </c>
      <c r="DW320" s="6">
        <v>0.22839843794789677</v>
      </c>
      <c r="DX320" s="6">
        <v>0.22839843794789677</v>
      </c>
      <c r="DY320" s="6">
        <v>0.22839843794789677</v>
      </c>
    </row>
    <row r="321" spans="4:129" s="6" customFormat="1" x14ac:dyDescent="0.25">
      <c r="G321" s="6" t="s">
        <v>150</v>
      </c>
      <c r="I321" s="6">
        <v>0</v>
      </c>
      <c r="J321" s="6">
        <v>0</v>
      </c>
      <c r="K321" s="6">
        <v>0</v>
      </c>
      <c r="L321" s="6">
        <v>0</v>
      </c>
      <c r="M321" s="6">
        <v>0</v>
      </c>
      <c r="N321" s="6">
        <v>0</v>
      </c>
      <c r="O321" s="6">
        <v>0</v>
      </c>
      <c r="P321" s="6">
        <v>0</v>
      </c>
      <c r="Q321" s="6">
        <v>0</v>
      </c>
      <c r="R321" s="6">
        <v>0</v>
      </c>
      <c r="S321" s="6">
        <v>0</v>
      </c>
      <c r="T321" s="6">
        <v>-0.23765251324169132</v>
      </c>
      <c r="U321" s="6">
        <v>0.15336170743191507</v>
      </c>
      <c r="V321" s="6">
        <v>0.51754470361292138</v>
      </c>
      <c r="W321" s="6">
        <v>0.95458812740170207</v>
      </c>
      <c r="X321" s="6">
        <v>1.3172589459363699</v>
      </c>
      <c r="Y321" s="6">
        <v>1.5415144307462352</v>
      </c>
      <c r="Z321" s="6">
        <v>1.6331232240929556</v>
      </c>
      <c r="AA321" s="6">
        <v>1.3650902813879111</v>
      </c>
      <c r="AB321" s="6">
        <v>2.0355904777594653</v>
      </c>
      <c r="AC321" s="6">
        <v>1.6235212548812801</v>
      </c>
      <c r="AD321" s="6">
        <v>1.0865351448897937</v>
      </c>
      <c r="AE321" s="6">
        <v>2.2710603726566077</v>
      </c>
      <c r="AF321" s="6">
        <v>2.3662044552560735</v>
      </c>
      <c r="AG321" s="6">
        <v>1.8834099977322223</v>
      </c>
      <c r="AH321" s="6">
        <v>2.1811067637707322</v>
      </c>
      <c r="AI321" s="6">
        <v>1.4724558939400509</v>
      </c>
      <c r="AJ321" s="6">
        <v>1.5600977897204786</v>
      </c>
      <c r="AK321" s="6">
        <v>1.960642961643885</v>
      </c>
      <c r="AL321" s="6">
        <v>1.2116300912911431</v>
      </c>
      <c r="AM321" s="6">
        <v>1.4486129293744276</v>
      </c>
      <c r="AN321" s="6">
        <v>1.1734572828942487</v>
      </c>
      <c r="AO321" s="6">
        <v>0.84494885417920917</v>
      </c>
      <c r="AP321" s="6">
        <v>1.2346099657446752</v>
      </c>
      <c r="AQ321" s="6">
        <v>1.3972556908101896</v>
      </c>
      <c r="AR321" s="6">
        <v>0.85923243953553763</v>
      </c>
      <c r="AS321" s="6">
        <v>0.4602735987659769</v>
      </c>
      <c r="AT321" s="6">
        <v>0.53798330212681</v>
      </c>
      <c r="AU321" s="6">
        <v>0.7338723217271198</v>
      </c>
      <c r="AV321" s="6">
        <v>-0.34674162362289407</v>
      </c>
      <c r="AW321" s="6">
        <v>-1.2220043212867788</v>
      </c>
      <c r="AX321" s="6">
        <v>-1.07624628600771</v>
      </c>
      <c r="AY321" s="6">
        <v>-0.53748423978776416</v>
      </c>
      <c r="AZ321" s="6">
        <v>9.8036274078960525E-2</v>
      </c>
      <c r="BA321" s="6">
        <v>2.4392896708367615E-2</v>
      </c>
      <c r="BB321" s="6">
        <v>0.18215604344663194</v>
      </c>
      <c r="BC321" s="6">
        <v>0.5193433671897657</v>
      </c>
      <c r="BD321" s="6">
        <v>8.9454844077184417E-2</v>
      </c>
      <c r="BE321" s="6">
        <v>0.12897630189470283</v>
      </c>
      <c r="BF321" s="6">
        <v>3.022058680632242</v>
      </c>
      <c r="BG321" s="6">
        <v>-2</v>
      </c>
      <c r="BT321" s="6" t="s">
        <v>160</v>
      </c>
      <c r="BV321" s="6">
        <v>-42.49467735108577</v>
      </c>
      <c r="BY321" s="6" t="s">
        <v>161</v>
      </c>
      <c r="CA321" s="6">
        <v>-42.49467735108577</v>
      </c>
      <c r="CB321" s="6">
        <v>-42.49467735108577</v>
      </c>
      <c r="CC321" s="6">
        <v>-42.49467735108577</v>
      </c>
      <c r="CD321" s="6">
        <v>-42.49467735108577</v>
      </c>
      <c r="CE321" s="6">
        <v>-42.49467735108577</v>
      </c>
      <c r="CF321" s="6">
        <v>-42.49467735108577</v>
      </c>
      <c r="CG321" s="6">
        <v>-42.49467735108577</v>
      </c>
      <c r="CH321" s="6">
        <v>-42.49467735108577</v>
      </c>
      <c r="CI321" s="6">
        <v>-42.49467735108577</v>
      </c>
      <c r="CJ321" s="6">
        <v>-42.49467735108577</v>
      </c>
      <c r="CK321" s="6">
        <v>-42.49467735108577</v>
      </c>
      <c r="CL321" s="6">
        <v>-42.49467735108577</v>
      </c>
      <c r="CM321" s="6">
        <v>-42.49467735108577</v>
      </c>
      <c r="CN321" s="6">
        <v>-42.49467735108577</v>
      </c>
      <c r="CO321" s="6">
        <v>-42.49467735108577</v>
      </c>
      <c r="CP321" s="6">
        <v>-42.49467735108577</v>
      </c>
      <c r="CQ321" s="6">
        <v>-42.49467735108577</v>
      </c>
      <c r="CR321" s="6">
        <v>-42.49467735108577</v>
      </c>
      <c r="CS321" s="6">
        <v>-42.49467735108577</v>
      </c>
      <c r="CT321" s="6">
        <v>-42.49467735108577</v>
      </c>
      <c r="CU321" s="6">
        <v>-42.49467735108577</v>
      </c>
      <c r="CV321" s="6">
        <v>-42.49467735108577</v>
      </c>
      <c r="CW321" s="6">
        <v>-42.49467735108577</v>
      </c>
      <c r="CX321" s="6">
        <v>-42.49467735108577</v>
      </c>
      <c r="CY321" s="6">
        <v>-42.49467735108577</v>
      </c>
      <c r="CZ321" s="6">
        <v>-42.49467735108577</v>
      </c>
      <c r="DA321" s="6">
        <v>-42.49467735108577</v>
      </c>
      <c r="DB321" s="6">
        <v>-42.49467735108577</v>
      </c>
      <c r="DC321" s="6">
        <v>-42.49467735108577</v>
      </c>
      <c r="DD321" s="6">
        <v>-42.49467735108577</v>
      </c>
      <c r="DE321" s="6">
        <v>-42.49467735108577</v>
      </c>
      <c r="DF321" s="6">
        <v>-42.49467735108577</v>
      </c>
      <c r="DG321" s="6">
        <v>-42.49467735108577</v>
      </c>
      <c r="DH321" s="6">
        <v>-42.49467735108577</v>
      </c>
      <c r="DI321" s="6">
        <v>-42.49467735108577</v>
      </c>
      <c r="DJ321" s="6">
        <v>-42.49467735108577</v>
      </c>
      <c r="DK321" s="6">
        <v>-42.49467735108577</v>
      </c>
      <c r="DL321" s="6">
        <v>-42.49467735108577</v>
      </c>
      <c r="DM321" s="6">
        <v>-42.49467735108577</v>
      </c>
      <c r="DN321" s="6">
        <v>-42.49467735108577</v>
      </c>
      <c r="DO321" s="6">
        <v>-42.49467735108577</v>
      </c>
      <c r="DP321" s="6">
        <v>-42.49467735108577</v>
      </c>
      <c r="DQ321" s="6">
        <v>-42.49467735108577</v>
      </c>
      <c r="DR321" s="6">
        <v>-42.49467735108577</v>
      </c>
      <c r="DS321" s="6">
        <v>-42.49467735108577</v>
      </c>
      <c r="DT321" s="6">
        <v>-42.49467735108577</v>
      </c>
      <c r="DU321" s="6">
        <v>-42.49467735108577</v>
      </c>
      <c r="DV321" s="6">
        <v>-42.49467735108577</v>
      </c>
      <c r="DW321" s="6">
        <v>-42.49467735108577</v>
      </c>
      <c r="DX321" s="6">
        <v>-42.49467735108577</v>
      </c>
      <c r="DY321" s="6">
        <v>-42.49467735108577</v>
      </c>
    </row>
    <row r="322" spans="4:129" s="6" customFormat="1" x14ac:dyDescent="0.25">
      <c r="D322" s="6">
        <v>1.6999999999991466</v>
      </c>
      <c r="G322" s="6" t="s">
        <v>154</v>
      </c>
      <c r="I322" s="6">
        <v>0</v>
      </c>
      <c r="J322" s="6">
        <v>0</v>
      </c>
      <c r="K322" s="6">
        <v>0</v>
      </c>
      <c r="L322" s="6">
        <v>0</v>
      </c>
      <c r="M322" s="6">
        <v>0</v>
      </c>
      <c r="N322" s="6">
        <v>0</v>
      </c>
      <c r="O322" s="6">
        <v>0</v>
      </c>
      <c r="P322" s="6">
        <v>0</v>
      </c>
      <c r="Q322" s="6">
        <v>0</v>
      </c>
      <c r="R322" s="6">
        <v>0</v>
      </c>
      <c r="S322" s="6">
        <v>0</v>
      </c>
      <c r="T322" s="6">
        <v>10.115170604605884</v>
      </c>
      <c r="U322" s="6">
        <v>13.222153640276845</v>
      </c>
      <c r="V322" s="6">
        <v>15.890027501413922</v>
      </c>
      <c r="W322" s="6">
        <v>18.192403540508177</v>
      </c>
      <c r="X322" s="6">
        <v>20.197547818829918</v>
      </c>
      <c r="Y322" s="6">
        <v>21.96665735503548</v>
      </c>
      <c r="Z322" s="6">
        <v>23.552507917077268</v>
      </c>
      <c r="AA322" s="6">
        <v>24.998325781912161</v>
      </c>
      <c r="AB322" s="6">
        <v>26.336766504813347</v>
      </c>
      <c r="AC322" s="6">
        <v>27.588909577783966</v>
      </c>
      <c r="AD322" s="6">
        <v>28.763198705976265</v>
      </c>
      <c r="AE322" s="6">
        <v>29.854274080569652</v>
      </c>
      <c r="AF322" s="6">
        <v>30.841656652601394</v>
      </c>
      <c r="AG322" s="6">
        <v>31.688256256276432</v>
      </c>
      <c r="AH322" s="6">
        <v>32.338686627357859</v>
      </c>
      <c r="AI322" s="6">
        <v>32.71738184020537</v>
      </c>
      <c r="AJ322" s="6">
        <v>32.72652108058066</v>
      </c>
      <c r="AK322" s="6">
        <v>32.24378222346273</v>
      </c>
      <c r="AL322" s="6">
        <v>31.119959121806449</v>
      </c>
      <c r="AM322" s="6">
        <v>29.176491903136181</v>
      </c>
      <c r="AN322" s="6">
        <v>26.202972186841343</v>
      </c>
      <c r="AO322" s="6">
        <v>21.9546933561498</v>
      </c>
      <c r="AP322" s="6">
        <v>16.1503163347511</v>
      </c>
      <c r="AQ322" s="6">
        <v>8.4697094896223728</v>
      </c>
      <c r="AR322" s="6">
        <v>-1.4480072941805913</v>
      </c>
      <c r="AS322" s="6">
        <v>-14.006234031599156</v>
      </c>
      <c r="AT322" s="6">
        <v>15.009733831721416</v>
      </c>
      <c r="AU322" s="6">
        <v>15.753149319363928</v>
      </c>
      <c r="AV322" s="6">
        <v>16.785229189130249</v>
      </c>
      <c r="AW322" s="6">
        <v>28.681146780800017</v>
      </c>
      <c r="AX322" s="6">
        <v>7.9411941790572609</v>
      </c>
      <c r="AY322" s="6">
        <v>8.7223602358081802</v>
      </c>
      <c r="AZ322" s="6">
        <v>9.755412655560999</v>
      </c>
      <c r="BA322" s="6">
        <v>11.018539703802992</v>
      </c>
      <c r="BB322" s="6">
        <v>12.482514134758819</v>
      </c>
      <c r="BC322" s="6">
        <v>14.111091744272043</v>
      </c>
      <c r="BD322" s="6">
        <v>15.86140810502909</v>
      </c>
      <c r="BE322" s="6">
        <v>17.684381568009631</v>
      </c>
      <c r="BF322" s="6">
        <v>68.565192923886215</v>
      </c>
      <c r="BG322" s="6">
        <v>-2</v>
      </c>
      <c r="BW322" s="6" t="s">
        <v>162</v>
      </c>
      <c r="BY322" s="6" t="s">
        <v>163</v>
      </c>
      <c r="CK322" s="6">
        <v>1.0038810285375115</v>
      </c>
      <c r="CL322" s="6">
        <v>-5.0012855084266145E-2</v>
      </c>
      <c r="CM322" s="6">
        <v>1.0130231587585943</v>
      </c>
      <c r="CN322" s="6">
        <v>1.1909384596574442</v>
      </c>
      <c r="CO322" s="6">
        <v>0.30921280090853065</v>
      </c>
      <c r="CP322" s="6">
        <v>0.93026968177916813</v>
      </c>
      <c r="CQ322" s="6">
        <v>0</v>
      </c>
      <c r="CR322" s="6">
        <v>0.20565907770365213</v>
      </c>
      <c r="CS322" s="6">
        <v>-0.22073717525330039</v>
      </c>
      <c r="CT322" s="6">
        <v>0.2101007804573555</v>
      </c>
      <c r="CU322" s="6">
        <v>-0.22922069697829736</v>
      </c>
      <c r="CV322" s="6">
        <v>-0.63557282111754365</v>
      </c>
      <c r="CW322" s="6">
        <v>-0.10282829928871628</v>
      </c>
      <c r="CX322" s="6">
        <v>0.26651362353632879</v>
      </c>
      <c r="CY322" s="6">
        <v>-6.3133311158789007E-2</v>
      </c>
      <c r="CZ322" s="6">
        <v>-0.24939598971786303</v>
      </c>
      <c r="DA322" s="6">
        <v>-0.96333416854951481</v>
      </c>
      <c r="DB322" s="6">
        <v>-0.31169168004839681</v>
      </c>
      <c r="DC322" s="6">
        <v>3.2768587020190726E-2</v>
      </c>
      <c r="DD322" s="6">
        <v>-1.1023864703310142</v>
      </c>
      <c r="DE322" s="6">
        <v>-1.3401794352651768</v>
      </c>
      <c r="DF322" s="6">
        <v>-1.2237412327343948</v>
      </c>
      <c r="DG322" s="6">
        <v>-1.0555210292343895</v>
      </c>
      <c r="DH322" s="6">
        <v>-1.5039052583866606</v>
      </c>
      <c r="DI322" s="6">
        <v>-1.7645422556108876</v>
      </c>
      <c r="DJ322" s="6">
        <v>-2.1095100199239343</v>
      </c>
      <c r="DK322" s="6">
        <v>-1.9699853897147108</v>
      </c>
      <c r="DL322" s="6">
        <v>-1.8411779399629644</v>
      </c>
      <c r="DM322" s="6">
        <v>-1.5686148206451394</v>
      </c>
      <c r="DN322" s="6">
        <v>-2.6109079737197201</v>
      </c>
      <c r="DO322" s="6">
        <v>-3.9897566533699829</v>
      </c>
      <c r="DP322" s="6">
        <v>-4.1280738932464445</v>
      </c>
      <c r="DQ322" s="6">
        <v>-3.6715721190932129</v>
      </c>
      <c r="DR322" s="6">
        <v>-2.3365326696956674</v>
      </c>
      <c r="DS322" s="6">
        <v>-2.1467554618218943</v>
      </c>
      <c r="DT322" s="6">
        <v>-2.1664024025692639</v>
      </c>
      <c r="DU322" s="6">
        <v>-1.9471607565731197</v>
      </c>
      <c r="DV322" s="6">
        <v>-2</v>
      </c>
      <c r="DW322" s="6">
        <v>-2</v>
      </c>
      <c r="DX322" s="6">
        <v>-2</v>
      </c>
      <c r="DY322" s="6">
        <v>-2</v>
      </c>
    </row>
    <row r="323" spans="4:129" s="6" customFormat="1" x14ac:dyDescent="0.25">
      <c r="D323" s="6">
        <v>47.523994199627715</v>
      </c>
      <c r="G323" s="6" t="s">
        <v>159</v>
      </c>
      <c r="I323" s="6">
        <v>0</v>
      </c>
      <c r="J323" s="6">
        <v>0</v>
      </c>
      <c r="K323" s="6">
        <v>0</v>
      </c>
      <c r="L323" s="6">
        <v>0</v>
      </c>
      <c r="M323" s="6">
        <v>0</v>
      </c>
      <c r="N323" s="6">
        <v>0</v>
      </c>
      <c r="O323" s="6">
        <v>0</v>
      </c>
      <c r="P323" s="6">
        <v>0</v>
      </c>
      <c r="Q323" s="6">
        <v>0</v>
      </c>
      <c r="R323" s="6">
        <v>0</v>
      </c>
      <c r="S323" s="6">
        <v>0</v>
      </c>
      <c r="T323" s="6">
        <v>0</v>
      </c>
      <c r="U323" s="6">
        <v>0</v>
      </c>
      <c r="V323" s="6">
        <v>0</v>
      </c>
      <c r="W323" s="6">
        <v>0</v>
      </c>
      <c r="X323" s="6">
        <v>0</v>
      </c>
      <c r="Y323" s="6">
        <v>0</v>
      </c>
      <c r="Z323" s="6">
        <v>0</v>
      </c>
      <c r="AA323" s="6">
        <v>0</v>
      </c>
      <c r="AB323" s="6">
        <v>0</v>
      </c>
      <c r="AC323" s="6">
        <v>0</v>
      </c>
      <c r="AD323" s="6">
        <v>0</v>
      </c>
      <c r="AE323" s="6">
        <v>0</v>
      </c>
      <c r="AF323" s="6">
        <v>0</v>
      </c>
      <c r="AG323" s="6">
        <v>0</v>
      </c>
      <c r="AH323" s="6">
        <v>0</v>
      </c>
      <c r="AI323" s="6">
        <v>0</v>
      </c>
      <c r="AJ323" s="6">
        <v>0</v>
      </c>
      <c r="AK323" s="6">
        <v>0</v>
      </c>
      <c r="AL323" s="6">
        <v>0</v>
      </c>
      <c r="AM323" s="6">
        <v>0</v>
      </c>
      <c r="AN323" s="6">
        <v>0</v>
      </c>
      <c r="AO323" s="6">
        <v>0</v>
      </c>
      <c r="AP323" s="6">
        <v>0</v>
      </c>
      <c r="AQ323" s="6">
        <v>0</v>
      </c>
      <c r="AR323" s="6">
        <v>0</v>
      </c>
      <c r="AS323" s="6">
        <v>0</v>
      </c>
      <c r="AT323" s="6">
        <v>0</v>
      </c>
      <c r="AU323" s="6">
        <v>0</v>
      </c>
      <c r="AV323" s="6">
        <v>0</v>
      </c>
      <c r="AW323" s="6">
        <v>0</v>
      </c>
      <c r="AX323" s="6">
        <v>0</v>
      </c>
      <c r="AY323" s="6">
        <v>0</v>
      </c>
      <c r="AZ323" s="6">
        <v>0</v>
      </c>
      <c r="BA323" s="6">
        <v>0</v>
      </c>
      <c r="BB323" s="6">
        <v>0</v>
      </c>
      <c r="BC323" s="6">
        <v>0</v>
      </c>
      <c r="BD323" s="6">
        <v>0</v>
      </c>
      <c r="BE323" s="6">
        <v>0</v>
      </c>
      <c r="BF323" s="6">
        <v>0</v>
      </c>
      <c r="BG323" s="6">
        <v>0</v>
      </c>
      <c r="BY323" s="6" t="s">
        <v>150</v>
      </c>
      <c r="CA323" s="6">
        <v>0</v>
      </c>
      <c r="CB323" s="6">
        <v>0</v>
      </c>
      <c r="CC323" s="6">
        <v>0</v>
      </c>
      <c r="CD323" s="6">
        <v>0</v>
      </c>
      <c r="CE323" s="6">
        <v>0</v>
      </c>
      <c r="CF323" s="6">
        <v>0</v>
      </c>
      <c r="CG323" s="6">
        <v>0</v>
      </c>
      <c r="CH323" s="6">
        <v>0</v>
      </c>
      <c r="CI323" s="6">
        <v>0</v>
      </c>
      <c r="CJ323" s="6">
        <v>0</v>
      </c>
      <c r="CK323" s="6">
        <v>0</v>
      </c>
      <c r="CL323" s="6">
        <v>-1.7035718905103063</v>
      </c>
      <c r="CM323" s="6">
        <v>-1.5260822605500983</v>
      </c>
      <c r="CN323" s="6">
        <v>-1.3153780307021046</v>
      </c>
      <c r="CO323" s="6">
        <v>-0.95469475214756394</v>
      </c>
      <c r="CP323" s="6">
        <v>-0.6162981244963941</v>
      </c>
      <c r="CQ323" s="6">
        <v>-0.38057567027900613</v>
      </c>
      <c r="CR323" s="6">
        <v>-0.24634863268612661</v>
      </c>
      <c r="CS323" s="6">
        <v>-0.48205782842412093</v>
      </c>
      <c r="CT323" s="6">
        <v>0.41434080822680663</v>
      </c>
      <c r="CU323" s="6">
        <v>9.5234371345372118E-2</v>
      </c>
      <c r="CV323" s="6">
        <v>-0.32548140035296225</v>
      </c>
      <c r="CW323" s="6">
        <v>1.2151558106866698</v>
      </c>
      <c r="CX323" s="6">
        <v>1.5350006632256117</v>
      </c>
      <c r="CY323" s="6">
        <v>1.2323280705657518</v>
      </c>
      <c r="CZ323" s="6">
        <v>1.7817370456013837</v>
      </c>
      <c r="DA323" s="6">
        <v>1.2570180740176564</v>
      </c>
      <c r="DB323" s="6">
        <v>1.5713495617569608</v>
      </c>
      <c r="DC323" s="6">
        <v>2.1888021021411759</v>
      </c>
      <c r="DD323" s="6">
        <v>1.6137523854849116</v>
      </c>
      <c r="DE323" s="6">
        <v>2.0194673421139537</v>
      </c>
      <c r="DF323" s="6">
        <v>1.8861813603341779</v>
      </c>
      <c r="DG323" s="6">
        <v>1.6752085943034241</v>
      </c>
      <c r="DH323" s="6">
        <v>2.1382024847981582</v>
      </c>
      <c r="DI323" s="6">
        <v>2.3431926077599954</v>
      </c>
      <c r="DJ323" s="6">
        <v>1.8312806502608996</v>
      </c>
      <c r="DK323" s="6">
        <v>1.4202525544128137</v>
      </c>
      <c r="DL323" s="6">
        <v>1.4403838700711069</v>
      </c>
      <c r="DM323" s="6">
        <v>1.5476215931848309</v>
      </c>
      <c r="DN323" s="6">
        <v>0.36745270147377496</v>
      </c>
      <c r="DO323" s="6">
        <v>-0.64027958052506562</v>
      </c>
      <c r="DP323" s="6">
        <v>-0.63732881535623165</v>
      </c>
      <c r="DQ323" s="6">
        <v>-0.21973979629671209</v>
      </c>
      <c r="DR323" s="6">
        <v>0.33783511547696549</v>
      </c>
      <c r="DS323" s="6">
        <v>0.23232023977028468</v>
      </c>
      <c r="DT323" s="6">
        <v>0.44848028336444912</v>
      </c>
      <c r="DU323" s="6">
        <v>0.95677261777318479</v>
      </c>
      <c r="DV323" s="6">
        <v>0.83243358345370844</v>
      </c>
      <c r="DW323" s="6">
        <v>1.3400020204562615</v>
      </c>
      <c r="DX323" s="6">
        <v>3.5988991191658624</v>
      </c>
      <c r="DY323" s="6">
        <v>-2</v>
      </c>
    </row>
    <row r="324" spans="4:129" s="6" customFormat="1" x14ac:dyDescent="0.25">
      <c r="D324" s="6">
        <v>47.523994199627715</v>
      </c>
      <c r="G324" s="6" t="s">
        <v>161</v>
      </c>
      <c r="I324" s="6">
        <v>0</v>
      </c>
      <c r="J324" s="6">
        <v>0</v>
      </c>
      <c r="K324" s="6">
        <v>0</v>
      </c>
      <c r="L324" s="6">
        <v>0</v>
      </c>
      <c r="M324" s="6">
        <v>0</v>
      </c>
      <c r="N324" s="6">
        <v>0</v>
      </c>
      <c r="O324" s="6">
        <v>0</v>
      </c>
      <c r="P324" s="6">
        <v>0</v>
      </c>
      <c r="Q324" s="6">
        <v>0</v>
      </c>
      <c r="R324" s="6">
        <v>0</v>
      </c>
      <c r="S324" s="6">
        <v>0</v>
      </c>
      <c r="T324" s="6">
        <v>0</v>
      </c>
      <c r="U324" s="6">
        <v>0</v>
      </c>
      <c r="V324" s="6">
        <v>0</v>
      </c>
      <c r="W324" s="6">
        <v>0</v>
      </c>
      <c r="X324" s="6">
        <v>0</v>
      </c>
      <c r="Y324" s="6">
        <v>0</v>
      </c>
      <c r="Z324" s="6">
        <v>0</v>
      </c>
      <c r="AA324" s="6">
        <v>0</v>
      </c>
      <c r="AB324" s="6">
        <v>0</v>
      </c>
      <c r="AC324" s="6">
        <v>0</v>
      </c>
      <c r="AD324" s="6">
        <v>0</v>
      </c>
      <c r="AE324" s="6">
        <v>0</v>
      </c>
      <c r="AF324" s="6">
        <v>0</v>
      </c>
      <c r="AG324" s="6">
        <v>0</v>
      </c>
      <c r="AH324" s="6">
        <v>0</v>
      </c>
      <c r="AI324" s="6">
        <v>0</v>
      </c>
      <c r="AJ324" s="6">
        <v>0</v>
      </c>
      <c r="AK324" s="6">
        <v>0</v>
      </c>
      <c r="AL324" s="6">
        <v>0</v>
      </c>
      <c r="AM324" s="6">
        <v>0</v>
      </c>
      <c r="AN324" s="6">
        <v>0</v>
      </c>
      <c r="AO324" s="6">
        <v>0</v>
      </c>
      <c r="AP324" s="6">
        <v>0</v>
      </c>
      <c r="AQ324" s="6">
        <v>0</v>
      </c>
      <c r="AR324" s="6">
        <v>0</v>
      </c>
      <c r="AS324" s="6">
        <v>0</v>
      </c>
      <c r="AT324" s="6">
        <v>0</v>
      </c>
      <c r="AU324" s="6">
        <v>0</v>
      </c>
      <c r="AV324" s="6">
        <v>0</v>
      </c>
      <c r="AW324" s="6">
        <v>0</v>
      </c>
      <c r="AX324" s="6">
        <v>0</v>
      </c>
      <c r="AY324" s="6">
        <v>0</v>
      </c>
      <c r="AZ324" s="6">
        <v>0</v>
      </c>
      <c r="BA324" s="6">
        <v>0</v>
      </c>
      <c r="BB324" s="6">
        <v>0</v>
      </c>
      <c r="BC324" s="6">
        <v>0</v>
      </c>
      <c r="BD324" s="6">
        <v>0</v>
      </c>
      <c r="BE324" s="6">
        <v>0</v>
      </c>
      <c r="BF324" s="6">
        <v>0</v>
      </c>
      <c r="BG324" s="6">
        <v>0</v>
      </c>
      <c r="BV324" s="6">
        <v>1.7000000000002569</v>
      </c>
      <c r="BY324" s="6" t="s">
        <v>154</v>
      </c>
      <c r="CA324" s="6">
        <v>0</v>
      </c>
      <c r="CB324" s="6">
        <v>0</v>
      </c>
      <c r="CC324" s="6">
        <v>0</v>
      </c>
      <c r="CD324" s="6">
        <v>0</v>
      </c>
      <c r="CE324" s="6">
        <v>0</v>
      </c>
      <c r="CF324" s="6">
        <v>0</v>
      </c>
      <c r="CG324" s="6">
        <v>0</v>
      </c>
      <c r="CH324" s="6">
        <v>0</v>
      </c>
      <c r="CI324" s="6">
        <v>0</v>
      </c>
      <c r="CJ324" s="6">
        <v>0</v>
      </c>
      <c r="CK324" s="6">
        <v>0</v>
      </c>
      <c r="CL324" s="6">
        <v>-5.3710214224404842</v>
      </c>
      <c r="CM324" s="6">
        <v>-4.6442032490073411</v>
      </c>
      <c r="CN324" s="6">
        <v>-3.7766887431152667</v>
      </c>
      <c r="CO324" s="6">
        <v>-2.6678290515642997</v>
      </c>
      <c r="CP324" s="6">
        <v>-1.2456715084816903</v>
      </c>
      <c r="CQ324" s="6">
        <v>0.53308006149242648</v>
      </c>
      <c r="CR324" s="6">
        <v>2.683999909174938</v>
      </c>
      <c r="CS324" s="6">
        <v>5.1967427982059489</v>
      </c>
      <c r="CT324" s="6">
        <v>8.0375209027252179</v>
      </c>
      <c r="CU324" s="6">
        <v>11.151962908192065</v>
      </c>
      <c r="CV324" s="6">
        <v>14.468029582767322</v>
      </c>
      <c r="CW324" s="6">
        <v>17.898678635367421</v>
      </c>
      <c r="CX324" s="6">
        <v>21.344023154423091</v>
      </c>
      <c r="CY324" s="6">
        <v>24.692793081104604</v>
      </c>
      <c r="CZ324" s="6">
        <v>27.822972636348631</v>
      </c>
      <c r="DA324" s="6">
        <v>30.601538767580578</v>
      </c>
      <c r="DB324" s="6">
        <v>32.883262716617516</v>
      </c>
      <c r="DC324" s="6">
        <v>34.508559838454573</v>
      </c>
      <c r="DD324" s="6">
        <v>35.300386669737243</v>
      </c>
      <c r="DE324" s="6">
        <v>35.060196752136726</v>
      </c>
      <c r="DF324" s="6">
        <v>33.562988498355224</v>
      </c>
      <c r="DG324" s="6">
        <v>30.551523601148673</v>
      </c>
      <c r="DH324" s="6">
        <v>25.729882202910332</v>
      </c>
      <c r="DI324" s="6">
        <v>18.756677122061244</v>
      </c>
      <c r="DJ324" s="6">
        <v>9.2385082014336053</v>
      </c>
      <c r="DK324" s="6">
        <v>-3.2753578140618709</v>
      </c>
      <c r="DL324" s="6">
        <v>24.438776113269835</v>
      </c>
      <c r="DM324" s="6">
        <v>24.254440228524846</v>
      </c>
      <c r="DN324" s="6">
        <v>24.107475937403294</v>
      </c>
      <c r="DO324" s="6">
        <v>36.179334562933811</v>
      </c>
      <c r="DP324" s="6">
        <v>12.492981536364043</v>
      </c>
      <c r="DQ324" s="6">
        <v>11.977049036427777</v>
      </c>
      <c r="DR324" s="6">
        <v>12.083984987720726</v>
      </c>
      <c r="DS324" s="6">
        <v>13.051860610333417</v>
      </c>
      <c r="DT324" s="6">
        <v>15.131128363596021</v>
      </c>
      <c r="DU324" s="6">
        <v>18.559304345832238</v>
      </c>
      <c r="DV324" s="6">
        <v>23.526587223266731</v>
      </c>
      <c r="DW324" s="6">
        <v>30.137207950079695</v>
      </c>
      <c r="DX324" s="6">
        <v>74.511146232500465</v>
      </c>
      <c r="DY324" s="6">
        <v>-2</v>
      </c>
    </row>
    <row r="325" spans="4:129" s="6" customFormat="1" x14ac:dyDescent="0.25">
      <c r="S325" s="6">
        <v>9.8954711950923721E-27</v>
      </c>
      <c r="T325" s="6">
        <v>8.0779356694631609E-28</v>
      </c>
      <c r="U325" s="6">
        <v>8.0779356694631609E-28</v>
      </c>
      <c r="V325" s="6">
        <v>1.2924697071141057E-26</v>
      </c>
      <c r="W325" s="6">
        <v>1.6357819730662901E-26</v>
      </c>
      <c r="X325" s="6">
        <v>5.169878828456423E-26</v>
      </c>
      <c r="Y325" s="6">
        <v>1.1632227364026952E-25</v>
      </c>
      <c r="Z325" s="6">
        <v>1.5832753912147795E-25</v>
      </c>
      <c r="AA325" s="6">
        <v>9.7743021600504247E-26</v>
      </c>
      <c r="AB325" s="6">
        <v>1.2621774483536189E-25</v>
      </c>
      <c r="AC325" s="6">
        <v>2.0679515313825692E-25</v>
      </c>
      <c r="AD325" s="6">
        <v>1.5832753912147795E-25</v>
      </c>
      <c r="AE325" s="6">
        <v>1.1632227364026952E-25</v>
      </c>
      <c r="AF325" s="6">
        <v>8.0779356694631609E-26</v>
      </c>
      <c r="AG325" s="6">
        <v>1.2621774483536189E-25</v>
      </c>
      <c r="AH325" s="6">
        <v>1.2621774483536189E-25</v>
      </c>
      <c r="AI325" s="6">
        <v>5.8363085211871337E-26</v>
      </c>
      <c r="AJ325" s="6">
        <v>3.9581884780369488E-26</v>
      </c>
      <c r="AK325" s="6">
        <v>1.2924697071141057E-26</v>
      </c>
      <c r="AL325" s="6">
        <v>2.0194839173657902E-28</v>
      </c>
      <c r="AM325" s="6">
        <v>9.8954711950923721E-27</v>
      </c>
      <c r="AN325" s="6">
        <v>1.8175355256292112E-27</v>
      </c>
      <c r="AO325" s="6">
        <v>3.2311742677852644E-27</v>
      </c>
      <c r="AP325" s="6">
        <v>7.2701421025168448E-27</v>
      </c>
      <c r="AQ325" s="6">
        <v>7.2701421025168448E-27</v>
      </c>
      <c r="AR325" s="6">
        <v>3.2311742677852644E-27</v>
      </c>
      <c r="AS325" s="6">
        <v>0</v>
      </c>
      <c r="AT325" s="6">
        <v>3.2311742677852644E-27</v>
      </c>
      <c r="AU325" s="6">
        <v>0</v>
      </c>
      <c r="AV325" s="6">
        <v>3.2311742677852644E-27</v>
      </c>
      <c r="AW325" s="6">
        <v>3.5560496006978894E-3</v>
      </c>
      <c r="AX325" s="6">
        <v>3.0096863796135647E-3</v>
      </c>
      <c r="AY325" s="6">
        <v>2.5450261499271602E-3</v>
      </c>
      <c r="AZ325" s="6">
        <v>2.1502259953609113E-3</v>
      </c>
      <c r="BA325" s="6">
        <v>1.8149753697661584E-3</v>
      </c>
      <c r="BB325" s="6">
        <v>1.5305366015226866E-3</v>
      </c>
      <c r="BC325" s="6">
        <v>1.2894396381984265E-3</v>
      </c>
      <c r="BD325" s="6">
        <v>1.0852936256074883E-3</v>
      </c>
      <c r="BE325" s="6">
        <v>9.1262837270473271E-4</v>
      </c>
      <c r="BF325" s="6">
        <v>7.6676061514132374E-4</v>
      </c>
      <c r="BV325" s="6">
        <v>47.50000000973187</v>
      </c>
      <c r="BY325" s="6" t="s">
        <v>159</v>
      </c>
      <c r="CA325" s="6">
        <v>0</v>
      </c>
      <c r="CB325" s="6">
        <v>0</v>
      </c>
      <c r="CC325" s="6">
        <v>0</v>
      </c>
      <c r="CD325" s="6">
        <v>0</v>
      </c>
      <c r="CE325" s="6">
        <v>0</v>
      </c>
      <c r="CF325" s="6">
        <v>0</v>
      </c>
      <c r="CG325" s="6">
        <v>0</v>
      </c>
      <c r="CH325" s="6">
        <v>0</v>
      </c>
      <c r="CI325" s="6">
        <v>0</v>
      </c>
      <c r="CJ325" s="6">
        <v>0</v>
      </c>
      <c r="CK325" s="6">
        <v>0</v>
      </c>
      <c r="CL325" s="6">
        <v>0</v>
      </c>
      <c r="CM325" s="6">
        <v>0</v>
      </c>
      <c r="CN325" s="6">
        <v>0</v>
      </c>
      <c r="CO325" s="6">
        <v>0</v>
      </c>
      <c r="CP325" s="6">
        <v>0</v>
      </c>
      <c r="CQ325" s="6">
        <v>0</v>
      </c>
      <c r="CR325" s="6">
        <v>0</v>
      </c>
      <c r="CS325" s="6">
        <v>0</v>
      </c>
      <c r="CT325" s="6">
        <v>0</v>
      </c>
      <c r="CU325" s="6">
        <v>0</v>
      </c>
      <c r="CV325" s="6">
        <v>0</v>
      </c>
      <c r="CW325" s="6">
        <v>0</v>
      </c>
      <c r="CX325" s="6">
        <v>0</v>
      </c>
      <c r="CY325" s="6">
        <v>0</v>
      </c>
      <c r="CZ325" s="6">
        <v>0</v>
      </c>
      <c r="DA325" s="6">
        <v>0</v>
      </c>
      <c r="DB325" s="6">
        <v>0</v>
      </c>
      <c r="DC325" s="6">
        <v>0</v>
      </c>
      <c r="DD325" s="6">
        <v>0</v>
      </c>
      <c r="DE325" s="6">
        <v>0</v>
      </c>
      <c r="DF325" s="6">
        <v>0</v>
      </c>
      <c r="DG325" s="6">
        <v>0</v>
      </c>
      <c r="DH325" s="6">
        <v>0</v>
      </c>
      <c r="DI325" s="6">
        <v>0</v>
      </c>
      <c r="DJ325" s="6">
        <v>0</v>
      </c>
      <c r="DK325" s="6">
        <v>0</v>
      </c>
      <c r="DL325" s="6">
        <v>0</v>
      </c>
      <c r="DM325" s="6">
        <v>0</v>
      </c>
      <c r="DN325" s="6">
        <v>0</v>
      </c>
      <c r="DO325" s="6">
        <v>0</v>
      </c>
      <c r="DP325" s="6">
        <v>0</v>
      </c>
      <c r="DQ325" s="6">
        <v>0</v>
      </c>
      <c r="DR325" s="6">
        <v>0</v>
      </c>
      <c r="DS325" s="6">
        <v>0</v>
      </c>
      <c r="DT325" s="6">
        <v>0</v>
      </c>
      <c r="DU325" s="6">
        <v>0</v>
      </c>
      <c r="DV325" s="6">
        <v>0</v>
      </c>
      <c r="DW325" s="6">
        <v>0</v>
      </c>
      <c r="DX325" s="6">
        <v>0</v>
      </c>
      <c r="DY325" s="6">
        <v>0</v>
      </c>
    </row>
    <row r="326" spans="4:129" s="6" customFormat="1" x14ac:dyDescent="0.25">
      <c r="S326" s="6">
        <v>1.135959703518257E-26</v>
      </c>
      <c r="T326" s="6">
        <v>2.0194839173657902E-28</v>
      </c>
      <c r="U326" s="6">
        <v>0</v>
      </c>
      <c r="V326" s="6">
        <v>6.1089388500315154E-27</v>
      </c>
      <c r="W326" s="6">
        <v>6.1089388500315154E-27</v>
      </c>
      <c r="X326" s="6">
        <v>5.0487097934144756E-29</v>
      </c>
      <c r="Y326" s="6">
        <v>4.543838814073028E-28</v>
      </c>
      <c r="Z326" s="6">
        <v>8.0779356694631609E-28</v>
      </c>
      <c r="AA326" s="6">
        <v>5.0487097934144756E-29</v>
      </c>
      <c r="AB326" s="6">
        <v>1.2924697071141057E-26</v>
      </c>
      <c r="AC326" s="6">
        <v>3.2311742677852644E-27</v>
      </c>
      <c r="AD326" s="6">
        <v>1.8175355256292112E-27</v>
      </c>
      <c r="AE326" s="6">
        <v>4.543838814073028E-28</v>
      </c>
      <c r="AF326" s="6">
        <v>8.5323195508704637E-27</v>
      </c>
      <c r="AG326" s="6">
        <v>4.543838814073028E-28</v>
      </c>
      <c r="AH326" s="6">
        <v>2.0194839173657902E-28</v>
      </c>
      <c r="AI326" s="6">
        <v>1.2621774483536189E-27</v>
      </c>
      <c r="AJ326" s="6">
        <v>8.0779356694631609E-28</v>
      </c>
      <c r="AK326" s="6">
        <v>5.0487097934144756E-29</v>
      </c>
      <c r="AL326" s="6">
        <v>8.0779356694631609E-28</v>
      </c>
      <c r="AM326" s="6">
        <v>8.5323195508704637E-27</v>
      </c>
      <c r="AN326" s="6">
        <v>1.2924697071141057E-26</v>
      </c>
      <c r="AO326" s="6">
        <v>6.1089388500315154E-27</v>
      </c>
      <c r="AP326" s="6">
        <v>1.8175355256292112E-27</v>
      </c>
      <c r="AQ326" s="6">
        <v>5.0487097934144756E-29</v>
      </c>
      <c r="AR326" s="6">
        <v>2.0194839173657902E-28</v>
      </c>
      <c r="AS326" s="6">
        <v>0</v>
      </c>
      <c r="AT326" s="6">
        <v>4.543838814073028E-28</v>
      </c>
      <c r="AU326" s="6">
        <v>4.543838814073028E-28</v>
      </c>
      <c r="AV326" s="6">
        <v>7.4651472528389715E-16</v>
      </c>
      <c r="AW326" s="6">
        <v>1.4382899867240181E-14</v>
      </c>
      <c r="AX326" s="6">
        <v>3.6451937889273164E-14</v>
      </c>
      <c r="AY326" s="6">
        <v>2.9351590493961475E-14</v>
      </c>
      <c r="AZ326" s="6">
        <v>2.3613124068502263E-14</v>
      </c>
      <c r="BA326" s="6">
        <v>1.8978740864744614E-14</v>
      </c>
      <c r="BB326" s="6">
        <v>1.5239446487314096E-14</v>
      </c>
      <c r="BC326" s="6">
        <v>1.2225207812266446E-14</v>
      </c>
      <c r="BD326" s="6">
        <v>9.7978399259371982E-15</v>
      </c>
      <c r="BE326" s="6">
        <v>7.8452612207384785E-15</v>
      </c>
      <c r="BF326" s="6">
        <v>6.2762420284832122E-15</v>
      </c>
      <c r="BV326" s="6">
        <v>47.50000000973187</v>
      </c>
      <c r="BY326" s="6" t="s">
        <v>161</v>
      </c>
      <c r="CA326" s="6">
        <v>0</v>
      </c>
      <c r="CB326" s="6">
        <v>0</v>
      </c>
      <c r="CC326" s="6">
        <v>0</v>
      </c>
      <c r="CD326" s="6">
        <v>0</v>
      </c>
      <c r="CE326" s="6">
        <v>0</v>
      </c>
      <c r="CF326" s="6">
        <v>0</v>
      </c>
      <c r="CG326" s="6">
        <v>0</v>
      </c>
      <c r="CH326" s="6">
        <v>0</v>
      </c>
      <c r="CI326" s="6">
        <v>0</v>
      </c>
      <c r="CJ326" s="6">
        <v>0</v>
      </c>
      <c r="CK326" s="6">
        <v>0</v>
      </c>
      <c r="CL326" s="6">
        <v>0</v>
      </c>
      <c r="CM326" s="6">
        <v>0</v>
      </c>
      <c r="CN326" s="6">
        <v>0</v>
      </c>
      <c r="CO326" s="6">
        <v>0</v>
      </c>
      <c r="CP326" s="6">
        <v>0</v>
      </c>
      <c r="CQ326" s="6">
        <v>0</v>
      </c>
      <c r="CR326" s="6">
        <v>0</v>
      </c>
      <c r="CS326" s="6">
        <v>0</v>
      </c>
      <c r="CT326" s="6">
        <v>0</v>
      </c>
      <c r="CU326" s="6">
        <v>0</v>
      </c>
      <c r="CV326" s="6">
        <v>0</v>
      </c>
      <c r="CW326" s="6">
        <v>0</v>
      </c>
      <c r="CX326" s="6">
        <v>0</v>
      </c>
      <c r="CY326" s="6">
        <v>0</v>
      </c>
      <c r="CZ326" s="6">
        <v>0</v>
      </c>
      <c r="DA326" s="6">
        <v>0</v>
      </c>
      <c r="DB326" s="6">
        <v>0</v>
      </c>
      <c r="DC326" s="6">
        <v>0</v>
      </c>
      <c r="DD326" s="6">
        <v>0</v>
      </c>
      <c r="DE326" s="6">
        <v>0</v>
      </c>
      <c r="DF326" s="6">
        <v>0</v>
      </c>
      <c r="DG326" s="6">
        <v>0</v>
      </c>
      <c r="DH326" s="6">
        <v>0</v>
      </c>
      <c r="DI326" s="6">
        <v>0</v>
      </c>
      <c r="DJ326" s="6">
        <v>0</v>
      </c>
      <c r="DK326" s="6">
        <v>0</v>
      </c>
      <c r="DL326" s="6">
        <v>0</v>
      </c>
      <c r="DM326" s="6">
        <v>0</v>
      </c>
      <c r="DN326" s="6">
        <v>0</v>
      </c>
      <c r="DO326" s="6">
        <v>0</v>
      </c>
      <c r="DP326" s="6">
        <v>0</v>
      </c>
      <c r="DQ326" s="6">
        <v>0</v>
      </c>
      <c r="DR326" s="6">
        <v>0</v>
      </c>
      <c r="DS326" s="6">
        <v>0</v>
      </c>
      <c r="DT326" s="6">
        <v>0</v>
      </c>
      <c r="DU326" s="6">
        <v>0</v>
      </c>
      <c r="DV326" s="6">
        <v>0</v>
      </c>
      <c r="DW326" s="6">
        <v>0</v>
      </c>
      <c r="DX326" s="6">
        <v>0</v>
      </c>
      <c r="DY326" s="6">
        <v>0</v>
      </c>
    </row>
    <row r="327" spans="4:129" s="6" customFormat="1" x14ac:dyDescent="0.25">
      <c r="S327" s="6">
        <v>-47.575499999999998</v>
      </c>
      <c r="T327" s="6">
        <v>-47.598500000000001</v>
      </c>
      <c r="U327" s="6">
        <v>-47.606499999999997</v>
      </c>
      <c r="V327" s="6">
        <v>-47.601999999999997</v>
      </c>
      <c r="W327" s="6">
        <v>-47.582500000000003</v>
      </c>
      <c r="X327" s="6">
        <v>-47.552500000000002</v>
      </c>
      <c r="Y327" s="6">
        <v>-47.518999999999998</v>
      </c>
      <c r="Z327" s="6">
        <v>-47.488</v>
      </c>
      <c r="AA327" s="6">
        <v>-47.475499999999997</v>
      </c>
      <c r="AB327" s="6">
        <v>-47.435000000000002</v>
      </c>
      <c r="AC327" s="6">
        <v>-47.419499999999999</v>
      </c>
      <c r="AD327" s="6">
        <v>-47.4315</v>
      </c>
      <c r="AE327" s="6">
        <v>-47.387500000000003</v>
      </c>
      <c r="AF327" s="6">
        <v>-47.343499999999999</v>
      </c>
      <c r="AG327" s="6">
        <v>-47.325499999999998</v>
      </c>
      <c r="AH327" s="6">
        <v>-47.294499999999999</v>
      </c>
      <c r="AI327" s="6">
        <v>-47.296999999999997</v>
      </c>
      <c r="AJ327" s="6">
        <v>-47.292999999999999</v>
      </c>
      <c r="AK327" s="6">
        <v>-47.268999999999998</v>
      </c>
      <c r="AL327" s="6">
        <v>-47.277500000000003</v>
      </c>
      <c r="AM327" s="6">
        <v>-47.271500000000003</v>
      </c>
      <c r="AN327" s="6">
        <v>-47.274500000000003</v>
      </c>
      <c r="AO327" s="6">
        <v>-47.287500000000001</v>
      </c>
      <c r="AP327" s="6">
        <v>-47.279000000000003</v>
      </c>
      <c r="AQ327" s="6">
        <v>-47.261000000000003</v>
      </c>
      <c r="AR327" s="6">
        <v>-47.263500000000001</v>
      </c>
      <c r="AS327" s="6">
        <v>-47.278500000000001</v>
      </c>
      <c r="AT327" s="6">
        <v>-47.285499999999999</v>
      </c>
      <c r="AU327" s="6">
        <v>-47.280999999999999</v>
      </c>
      <c r="AV327" s="6">
        <v>-47.317</v>
      </c>
      <c r="AW327" s="6">
        <v>-47.381</v>
      </c>
      <c r="AX327" s="6">
        <v>-47.430500000000002</v>
      </c>
      <c r="AY327" s="6">
        <v>-47.452500000000001</v>
      </c>
      <c r="AZ327" s="6">
        <v>-47.447000000000003</v>
      </c>
      <c r="BA327" s="6">
        <v>-47.444499999999998</v>
      </c>
      <c r="BB327" s="6">
        <v>-47.436500000000002</v>
      </c>
      <c r="BC327" s="6">
        <v>-47.417499999999997</v>
      </c>
      <c r="BD327" s="6">
        <v>-47.417499999999997</v>
      </c>
      <c r="BE327" s="6">
        <v>-47.417499999999997</v>
      </c>
      <c r="BF327" s="6">
        <v>-47.417499999999997</v>
      </c>
      <c r="CK327" s="6">
        <v>2.0194839173657902E-28</v>
      </c>
      <c r="CL327" s="6">
        <v>8.0779356694631609E-28</v>
      </c>
      <c r="CM327" s="6">
        <v>8.0779356694631609E-28</v>
      </c>
      <c r="CN327" s="6">
        <v>1.2924697071141057E-26</v>
      </c>
      <c r="CO327" s="6">
        <v>8.0779356694631609E-28</v>
      </c>
      <c r="CP327" s="6">
        <v>2.0194839173657902E-28</v>
      </c>
      <c r="CQ327" s="6">
        <v>2.0194839173657902E-28</v>
      </c>
      <c r="CR327" s="6">
        <v>2.9080568410067379E-26</v>
      </c>
      <c r="CS327" s="6">
        <v>7.2701421025168448E-27</v>
      </c>
      <c r="CT327" s="6">
        <v>2.0194839173657902E-28</v>
      </c>
      <c r="CU327" s="6">
        <v>1.2924697071141057E-26</v>
      </c>
      <c r="CV327" s="6">
        <v>3.2311742677852644E-27</v>
      </c>
      <c r="CW327" s="6">
        <v>0</v>
      </c>
      <c r="CX327" s="6">
        <v>1.8175355256292112E-27</v>
      </c>
      <c r="CY327" s="6">
        <v>1.6357819730662901E-26</v>
      </c>
      <c r="CZ327" s="6">
        <v>8.0779356694631609E-28</v>
      </c>
      <c r="DA327" s="6">
        <v>2.0194839173657902E-28</v>
      </c>
      <c r="DB327" s="6">
        <v>2.0194839173657902E-28</v>
      </c>
      <c r="DC327" s="6">
        <v>1.2924697071141057E-26</v>
      </c>
      <c r="DD327" s="6">
        <v>2.0194839173657902E-28</v>
      </c>
      <c r="DE327" s="6">
        <v>9.8954711950923721E-27</v>
      </c>
      <c r="DF327" s="6">
        <v>1.8175355256292112E-27</v>
      </c>
      <c r="DG327" s="6">
        <v>3.2311742677852644E-27</v>
      </c>
      <c r="DH327" s="6">
        <v>7.2701421025168448E-27</v>
      </c>
      <c r="DI327" s="6">
        <v>7.2701421025168448E-27</v>
      </c>
      <c r="DJ327" s="6">
        <v>3.2311742677852644E-27</v>
      </c>
      <c r="DK327" s="6">
        <v>0</v>
      </c>
      <c r="DL327" s="6">
        <v>2.9080568410067379E-26</v>
      </c>
      <c r="DM327" s="6">
        <v>0</v>
      </c>
      <c r="DN327" s="6">
        <v>3.7586964174391189E-12</v>
      </c>
      <c r="DO327" s="6">
        <v>2.0194839173657902E-26</v>
      </c>
      <c r="DP327" s="6">
        <v>2.0194839173657902E-26</v>
      </c>
      <c r="DQ327" s="6">
        <v>6.5431278922651603E-26</v>
      </c>
      <c r="DR327" s="6">
        <v>6.5431278922651603E-26</v>
      </c>
      <c r="DS327" s="6">
        <v>2.0194839173657902E-26</v>
      </c>
      <c r="DT327" s="6">
        <v>6.5431278922651603E-26</v>
      </c>
      <c r="DU327" s="6">
        <v>8.0779356694631609E-28</v>
      </c>
      <c r="DV327" s="6">
        <v>6.5431278922651603E-26</v>
      </c>
      <c r="DW327" s="6">
        <v>2.0194839173657902E-26</v>
      </c>
      <c r="DX327" s="6">
        <v>2.0194839173657902E-26</v>
      </c>
    </row>
    <row r="328" spans="4:129" s="6" customFormat="1" x14ac:dyDescent="0.25">
      <c r="G328" s="6" t="s">
        <v>164</v>
      </c>
      <c r="S328" s="6">
        <v>-110.10482400000001</v>
      </c>
      <c r="T328" s="6">
        <v>-109.91156665308651</v>
      </c>
      <c r="U328" s="6">
        <v>-109.58695753417599</v>
      </c>
      <c r="V328" s="6">
        <v>-109.15286516327849</v>
      </c>
      <c r="W328" s="6">
        <v>-108.62609270374399</v>
      </c>
      <c r="X328" s="6">
        <v>-108.01918785156249</v>
      </c>
      <c r="Y328" s="6">
        <v>-107.341235701344</v>
      </c>
      <c r="Z328" s="6">
        <v>-106.5986345889785</v>
      </c>
      <c r="AA328" s="6">
        <v>-105.795854910976</v>
      </c>
      <c r="AB328" s="6">
        <v>-104.93618092048649</v>
      </c>
      <c r="AC328" s="6">
        <v>-104.0224355</v>
      </c>
      <c r="AD328" s="6">
        <v>-103.0576879107265</v>
      </c>
      <c r="AE328" s="6">
        <v>-102.045944518656</v>
      </c>
      <c r="AF328" s="6">
        <v>-100.9928224972985</v>
      </c>
      <c r="AG328" s="6">
        <v>-99.906206507104002</v>
      </c>
      <c r="AH328" s="6">
        <v>-98.796888351562501</v>
      </c>
      <c r="AI328" s="6">
        <v>-97.679189609983993</v>
      </c>
      <c r="AJ328" s="6">
        <v>-96.571567246958494</v>
      </c>
      <c r="AK328" s="6">
        <v>-95.497202198495998</v>
      </c>
      <c r="AL328" s="6">
        <v>-94.484570934846502</v>
      </c>
      <c r="AM328" s="6">
        <v>-93.567999999999998</v>
      </c>
      <c r="AN328" s="6">
        <v>-92.7882035278665</v>
      </c>
      <c r="AO328" s="6">
        <v>-92.192803735135996</v>
      </c>
      <c r="AP328" s="6">
        <v>-91.836834390818495</v>
      </c>
      <c r="AQ328" s="6">
        <v>-91.783227262463996</v>
      </c>
      <c r="AR328" s="6">
        <v>-92.103281539062493</v>
      </c>
      <c r="AS328" s="6">
        <v>-92.877116230623997</v>
      </c>
      <c r="AT328" s="6">
        <v>-92.377116230623997</v>
      </c>
      <c r="AU328" s="6">
        <v>-91.877116230623997</v>
      </c>
      <c r="AV328" s="6">
        <v>-91.377116230623997</v>
      </c>
      <c r="AW328" s="6">
        <v>-90.4</v>
      </c>
      <c r="AX328" s="6">
        <v>-90.4</v>
      </c>
      <c r="AY328" s="6">
        <v>-90.4</v>
      </c>
      <c r="AZ328" s="6">
        <v>-90.4</v>
      </c>
      <c r="BA328" s="6">
        <v>-90.4</v>
      </c>
      <c r="BB328" s="6">
        <v>-90.4</v>
      </c>
      <c r="BC328" s="6">
        <v>-90.4</v>
      </c>
      <c r="BD328" s="6">
        <v>-90.4</v>
      </c>
      <c r="BE328" s="6">
        <v>-90.4</v>
      </c>
      <c r="BF328" s="6">
        <v>-90.4</v>
      </c>
      <c r="CK328" s="6">
        <v>1.135959703518257E-26</v>
      </c>
      <c r="CL328" s="6">
        <v>2.0194839173657902E-28</v>
      </c>
      <c r="CM328" s="6">
        <v>0</v>
      </c>
      <c r="CN328" s="6">
        <v>6.1089388500315154E-27</v>
      </c>
      <c r="CO328" s="6">
        <v>6.1089388500315154E-27</v>
      </c>
      <c r="CP328" s="6">
        <v>5.0487097934144756E-29</v>
      </c>
      <c r="CQ328" s="6">
        <v>4.543838814073028E-28</v>
      </c>
      <c r="CR328" s="6">
        <v>8.0779356694631609E-28</v>
      </c>
      <c r="CS328" s="6">
        <v>5.0487097934144756E-29</v>
      </c>
      <c r="CT328" s="6">
        <v>1.2924697071141057E-26</v>
      </c>
      <c r="CU328" s="6">
        <v>3.2311742677852644E-27</v>
      </c>
      <c r="CV328" s="6">
        <v>1.8175355256292112E-27</v>
      </c>
      <c r="CW328" s="6">
        <v>4.543838814073028E-28</v>
      </c>
      <c r="CX328" s="6">
        <v>8.5323195508704637E-27</v>
      </c>
      <c r="CY328" s="6">
        <v>4.543838814073028E-28</v>
      </c>
      <c r="CZ328" s="6">
        <v>2.0194839173657902E-28</v>
      </c>
      <c r="DA328" s="6">
        <v>1.2621774483536189E-27</v>
      </c>
      <c r="DB328" s="6">
        <v>8.0779356694631609E-28</v>
      </c>
      <c r="DC328" s="6">
        <v>5.0487097934144756E-29</v>
      </c>
      <c r="DD328" s="6">
        <v>8.0779356694631609E-28</v>
      </c>
      <c r="DE328" s="6">
        <v>1.6357819730662901E-26</v>
      </c>
      <c r="DF328" s="6">
        <v>1.135959703518257E-26</v>
      </c>
      <c r="DG328" s="6">
        <v>6.1089388500315154E-27</v>
      </c>
      <c r="DH328" s="6">
        <v>1.8175355256292112E-27</v>
      </c>
      <c r="DI328" s="6">
        <v>5.0487097934144756E-29</v>
      </c>
      <c r="DJ328" s="6">
        <v>2.0194839173657902E-28</v>
      </c>
      <c r="DK328" s="6">
        <v>0</v>
      </c>
      <c r="DL328" s="6">
        <v>4.543838814073028E-28</v>
      </c>
      <c r="DM328" s="6">
        <v>4.543838814073028E-28</v>
      </c>
      <c r="DN328" s="6">
        <v>2.6707674807162576E-26</v>
      </c>
      <c r="DO328" s="6">
        <v>5.0487097934144756E-29</v>
      </c>
      <c r="DP328" s="6">
        <v>5.0487097934144756E-27</v>
      </c>
      <c r="DQ328" s="6">
        <v>9.8954711950923721E-27</v>
      </c>
      <c r="DR328" s="6">
        <v>9.8954711950923721E-27</v>
      </c>
      <c r="DS328" s="6">
        <v>1.135959703518257E-26</v>
      </c>
      <c r="DT328" s="6">
        <v>5.0487097934144756E-29</v>
      </c>
      <c r="DU328" s="6">
        <v>5.0487097934144756E-29</v>
      </c>
      <c r="DV328" s="6">
        <v>1.135959703518257E-26</v>
      </c>
      <c r="DW328" s="6">
        <v>1.2924697071141057E-26</v>
      </c>
      <c r="DX328" s="6">
        <v>1.2924697071141057E-26</v>
      </c>
    </row>
    <row r="329" spans="4:129" s="6" customFormat="1" x14ac:dyDescent="0.25">
      <c r="G329" s="6" t="s">
        <v>141</v>
      </c>
      <c r="I329" s="6">
        <v>448.21432388826906</v>
      </c>
      <c r="J329" s="6">
        <v>456.92906242477324</v>
      </c>
      <c r="K329" s="6">
        <v>465.11818331772668</v>
      </c>
      <c r="L329" s="6">
        <v>472.76414664803161</v>
      </c>
      <c r="M329" s="6">
        <v>479.85492604088711</v>
      </c>
      <c r="N329" s="6">
        <v>486.38373687475865</v>
      </c>
      <c r="O329" s="6">
        <v>492.34876449034806</v>
      </c>
      <c r="P329" s="6">
        <v>497.75289239956101</v>
      </c>
      <c r="Q329" s="6">
        <v>502.60343049448869</v>
      </c>
      <c r="R329" s="6">
        <v>506.91184325635771</v>
      </c>
      <c r="S329" s="6">
        <v>510.69347796451882</v>
      </c>
      <c r="T329" s="6">
        <v>513.96729290540168</v>
      </c>
      <c r="U329" s="6">
        <v>516.75558558149658</v>
      </c>
      <c r="V329" s="6">
        <v>519.08372092031743</v>
      </c>
      <c r="W329" s="6">
        <v>520.97985948337191</v>
      </c>
      <c r="X329" s="6">
        <v>522.47468567513033</v>
      </c>
      <c r="Y329" s="6">
        <v>523.60113595200323</v>
      </c>
      <c r="Z329" s="6">
        <v>524.39412703130017</v>
      </c>
      <c r="AA329" s="6">
        <v>524.89028410020762</v>
      </c>
      <c r="AB329" s="6">
        <v>525.12766902475448</v>
      </c>
      <c r="AC329" s="6">
        <v>525.14550855878224</v>
      </c>
      <c r="AD329" s="6">
        <v>524.98392255291378</v>
      </c>
      <c r="AE329" s="6">
        <v>524.68365216353061</v>
      </c>
      <c r="AF329" s="6">
        <v>524.28578806173425</v>
      </c>
      <c r="AG329" s="6">
        <v>523.83149864231166</v>
      </c>
      <c r="AH329" s="6">
        <v>523.36175823272515</v>
      </c>
      <c r="AI329" s="6">
        <v>522.91707530205861</v>
      </c>
      <c r="AJ329" s="6">
        <v>522.53722066999751</v>
      </c>
      <c r="AK329" s="6">
        <v>522.26095571580584</v>
      </c>
      <c r="AL329" s="6">
        <v>522.12576058728257</v>
      </c>
      <c r="AM329" s="6">
        <v>522.16756240974121</v>
      </c>
      <c r="AN329" s="6">
        <v>522.42046349496968</v>
      </c>
      <c r="AO329" s="6">
        <v>522.91646955021747</v>
      </c>
      <c r="AP329" s="6">
        <v>523.68521788713929</v>
      </c>
      <c r="AQ329" s="6">
        <v>524.75370563079719</v>
      </c>
      <c r="AR329" s="6">
        <v>526.1460179285906</v>
      </c>
      <c r="AS329" s="6">
        <v>527.88305615927254</v>
      </c>
      <c r="AT329" s="6">
        <v>529.9822661418774</v>
      </c>
      <c r="AU329" s="6">
        <v>532.45736634471393</v>
      </c>
      <c r="AV329" s="6">
        <v>535.31807609433292</v>
      </c>
      <c r="AW329" s="6">
        <v>538.56984378448851</v>
      </c>
      <c r="AX329" s="6">
        <v>542.21357508511426</v>
      </c>
      <c r="AY329" s="6">
        <v>546.24536115129183</v>
      </c>
      <c r="AZ329" s="6">
        <v>550.65620683222164</v>
      </c>
      <c r="BA329" s="6">
        <v>555.43175888019039</v>
      </c>
      <c r="BB329" s="6">
        <v>560.55203415954043</v>
      </c>
      <c r="BC329" s="6">
        <v>565.99114785564416</v>
      </c>
      <c r="BD329" s="6">
        <v>571.71704168386452</v>
      </c>
      <c r="BE329" s="6">
        <v>577.69121209854018</v>
      </c>
      <c r="BF329" s="6">
        <v>583.86843850193429</v>
      </c>
      <c r="CK329" s="6">
        <v>-47.575499999999998</v>
      </c>
      <c r="CL329" s="6">
        <v>-47.598500000000001</v>
      </c>
      <c r="CM329" s="6">
        <v>-47.606499999999997</v>
      </c>
      <c r="CN329" s="6">
        <v>-47.601999999999997</v>
      </c>
      <c r="CO329" s="6">
        <v>-47.582500000000003</v>
      </c>
      <c r="CP329" s="6">
        <v>-47.552500000000002</v>
      </c>
      <c r="CQ329" s="6">
        <v>-47.518999999999998</v>
      </c>
      <c r="CR329" s="6">
        <v>-47.488</v>
      </c>
      <c r="CS329" s="6">
        <v>-47.475499999999997</v>
      </c>
      <c r="CT329" s="6">
        <v>-47.435000000000002</v>
      </c>
      <c r="CU329" s="6">
        <v>-47.419499999999999</v>
      </c>
      <c r="CV329" s="6">
        <v>-47.4315</v>
      </c>
      <c r="CW329" s="6">
        <v>-47.387500000000003</v>
      </c>
      <c r="CX329" s="6">
        <v>-47.343499999999999</v>
      </c>
      <c r="CY329" s="6">
        <v>-47.325499999999998</v>
      </c>
      <c r="CZ329" s="6">
        <v>-47.294499999999999</v>
      </c>
      <c r="DA329" s="6">
        <v>-47.296999999999997</v>
      </c>
      <c r="DB329" s="6">
        <v>-47.292999999999999</v>
      </c>
      <c r="DC329" s="6">
        <v>-47.268999999999998</v>
      </c>
      <c r="DD329" s="6">
        <v>-47.277500000000003</v>
      </c>
      <c r="DE329" s="6">
        <v>-47.271500000000003</v>
      </c>
      <c r="DF329" s="6">
        <v>-47.274500000000003</v>
      </c>
      <c r="DG329" s="6">
        <v>-47.287500000000001</v>
      </c>
      <c r="DH329" s="6">
        <v>-47.279000000000003</v>
      </c>
      <c r="DI329" s="6">
        <v>-47.261000000000003</v>
      </c>
      <c r="DJ329" s="6">
        <v>-47.263500000000001</v>
      </c>
      <c r="DK329" s="6">
        <v>-47.278500000000001</v>
      </c>
      <c r="DL329" s="6">
        <v>-47.285499999999999</v>
      </c>
      <c r="DM329" s="6">
        <v>-47.280999999999999</v>
      </c>
      <c r="DN329" s="6">
        <v>-47.317</v>
      </c>
      <c r="DO329" s="6">
        <v>-47.381</v>
      </c>
      <c r="DP329" s="6">
        <v>-47.430500000000002</v>
      </c>
      <c r="DQ329" s="6">
        <v>-47.452500000000001</v>
      </c>
      <c r="DR329" s="6">
        <v>-47.447000000000003</v>
      </c>
      <c r="DS329" s="6">
        <v>-47.444499999999998</v>
      </c>
      <c r="DT329" s="6">
        <v>-47.436500000000002</v>
      </c>
      <c r="DU329" s="6">
        <v>-47.417499999999997</v>
      </c>
      <c r="DV329" s="6">
        <v>-47.417499999999997</v>
      </c>
      <c r="DW329" s="6">
        <v>-47.417499999999997</v>
      </c>
      <c r="DX329" s="6">
        <v>-47.417499999999997</v>
      </c>
    </row>
    <row r="330" spans="4:129" s="6" customFormat="1" x14ac:dyDescent="0.25">
      <c r="G330" s="6" t="s">
        <v>142</v>
      </c>
      <c r="I330" s="6">
        <v>424.41508528982354</v>
      </c>
      <c r="J330" s="6">
        <v>432.7571095908404</v>
      </c>
      <c r="K330" s="6">
        <v>440.57752693942416</v>
      </c>
      <c r="L330" s="6">
        <v>447.86277246081897</v>
      </c>
      <c r="M330" s="6">
        <v>454.60428980638676</v>
      </c>
      <c r="N330" s="6">
        <v>460.79828047390794</v>
      </c>
      <c r="O330" s="6">
        <v>466.44545312788409</v>
      </c>
      <c r="P330" s="6">
        <v>471.55077291983628</v>
      </c>
      <c r="Q330" s="6">
        <v>476.12321080861909</v>
      </c>
      <c r="R330" s="6">
        <v>480.17549288070319</v>
      </c>
      <c r="S330" s="6">
        <v>483.72384967049413</v>
      </c>
      <c r="T330" s="6">
        <v>486.73693186482177</v>
      </c>
      <c r="U330" s="6">
        <v>489.42310157510582</v>
      </c>
      <c r="V330" s="6">
        <v>491.66939022336942</v>
      </c>
      <c r="W330" s="6">
        <v>493.52528316865994</v>
      </c>
      <c r="X330" s="6">
        <v>494.98756597395527</v>
      </c>
      <c r="Y330" s="6">
        <v>496.07248235084182</v>
      </c>
      <c r="Z330" s="6">
        <v>496.81381871494261</v>
      </c>
      <c r="AA330" s="6">
        <v>497.19300969361234</v>
      </c>
      <c r="AB330" s="6">
        <v>497.54910874009767</v>
      </c>
      <c r="AC330" s="6">
        <v>497.44734985160011</v>
      </c>
      <c r="AD330" s="6">
        <v>497.14932554230126</v>
      </c>
      <c r="AE330" s="6">
        <v>497.12841932373431</v>
      </c>
      <c r="AF330" s="6">
        <v>496.76235029133807</v>
      </c>
      <c r="AG330" s="6">
        <v>496.21107065581612</v>
      </c>
      <c r="AH330" s="6">
        <v>495.83141624181781</v>
      </c>
      <c r="AI330" s="6">
        <v>495.24533212471874</v>
      </c>
      <c r="AJ330" s="6">
        <v>494.90928797163281</v>
      </c>
      <c r="AK330" s="6">
        <v>494.74570582935701</v>
      </c>
      <c r="AL330" s="6">
        <v>494.45729785757214</v>
      </c>
      <c r="AM330" s="6">
        <v>494.56322659893124</v>
      </c>
      <c r="AN330" s="6">
        <v>494.75690291091416</v>
      </c>
      <c r="AO330" s="6">
        <v>495.17240205871781</v>
      </c>
      <c r="AP330" s="6">
        <v>496.00560259918291</v>
      </c>
      <c r="AQ330" s="6">
        <v>497.07345103606247</v>
      </c>
      <c r="AR330" s="6">
        <v>498.29878280129316</v>
      </c>
      <c r="AS330" s="6">
        <v>499.8826623632192</v>
      </c>
      <c r="AT330" s="6">
        <v>501.9109995488883</v>
      </c>
      <c r="AU330" s="6">
        <v>504.31928926536079</v>
      </c>
      <c r="AV330" s="6">
        <v>506.8280215547822</v>
      </c>
      <c r="AW330" s="6">
        <v>509.75107109850649</v>
      </c>
      <c r="AX330" s="6">
        <v>513.25398082597849</v>
      </c>
      <c r="AY330" s="6">
        <v>517.20185471921093</v>
      </c>
      <c r="AZ330" s="6">
        <v>521.52516801228523</v>
      </c>
      <c r="BA330" s="6">
        <v>526.04795675717378</v>
      </c>
      <c r="BB330" s="6">
        <v>530.94143646454313</v>
      </c>
      <c r="BC330" s="6">
        <v>536.17020941685246</v>
      </c>
      <c r="BD330" s="6">
        <v>541.51489658853109</v>
      </c>
      <c r="BE330" s="6">
        <v>547.186316744603</v>
      </c>
      <c r="BF330" s="6">
        <v>553.04963579371304</v>
      </c>
      <c r="BY330" s="6" t="s">
        <v>164</v>
      </c>
      <c r="CK330" s="6">
        <v>-110.10482400000001</v>
      </c>
      <c r="CL330" s="6">
        <v>-109.91156665308651</v>
      </c>
      <c r="CM330" s="6">
        <v>-109.58695753417599</v>
      </c>
      <c r="CN330" s="6">
        <v>-109.15286516327849</v>
      </c>
      <c r="CO330" s="6">
        <v>-108.62609270374399</v>
      </c>
      <c r="CP330" s="6">
        <v>-108.01918785156249</v>
      </c>
      <c r="CQ330" s="6">
        <v>-107.341235701344</v>
      </c>
      <c r="CR330" s="6">
        <v>-106.5986345889785</v>
      </c>
      <c r="CS330" s="6">
        <v>-105.795854910976</v>
      </c>
      <c r="CT330" s="6">
        <v>-104.93618092048649</v>
      </c>
      <c r="CU330" s="6">
        <v>-104.0224355</v>
      </c>
      <c r="CV330" s="6">
        <v>-103.0576879107265</v>
      </c>
      <c r="CW330" s="6">
        <v>-102.045944518656</v>
      </c>
      <c r="CX330" s="6">
        <v>-100.9928224972985</v>
      </c>
      <c r="CY330" s="6">
        <v>-99.906206507104002</v>
      </c>
      <c r="CZ330" s="6">
        <v>-98.796888351562501</v>
      </c>
      <c r="DA330" s="6">
        <v>-97.679189609983993</v>
      </c>
      <c r="DB330" s="6">
        <v>-96.571567246958494</v>
      </c>
      <c r="DC330" s="6">
        <v>-95.497202198495998</v>
      </c>
      <c r="DD330" s="6">
        <v>-94.484570934846502</v>
      </c>
      <c r="DE330" s="6">
        <v>-93.567999999999998</v>
      </c>
      <c r="DF330" s="6">
        <v>-92.7882035278665</v>
      </c>
      <c r="DG330" s="6">
        <v>-92.192803735135996</v>
      </c>
      <c r="DH330" s="6">
        <v>-91.836834390818495</v>
      </c>
      <c r="DI330" s="6">
        <v>-91.783227262463996</v>
      </c>
      <c r="DJ330" s="6">
        <v>-92.103281539062493</v>
      </c>
      <c r="DK330" s="6">
        <v>-92.877116230623997</v>
      </c>
      <c r="DL330" s="6">
        <v>-92.377116230623997</v>
      </c>
      <c r="DM330" s="6">
        <v>-91.877116230623997</v>
      </c>
      <c r="DN330" s="6">
        <v>-91.377116230623997</v>
      </c>
      <c r="DO330" s="6">
        <v>-90.4</v>
      </c>
      <c r="DP330" s="6">
        <v>-90.4</v>
      </c>
      <c r="DQ330" s="6">
        <v>-90.4</v>
      </c>
      <c r="DR330" s="6">
        <v>-90.4</v>
      </c>
      <c r="DS330" s="6">
        <v>-90.4</v>
      </c>
      <c r="DT330" s="6">
        <v>-90.4</v>
      </c>
      <c r="DU330" s="6">
        <v>-90.4</v>
      </c>
      <c r="DV330" s="6">
        <v>-90.4</v>
      </c>
      <c r="DW330" s="6">
        <v>-90.4</v>
      </c>
      <c r="DX330" s="6">
        <v>-90.4</v>
      </c>
    </row>
    <row r="331" spans="4:129" s="6" customFormat="1" x14ac:dyDescent="0.25">
      <c r="G331" s="6" t="s">
        <v>143</v>
      </c>
      <c r="I331" s="6">
        <v>294.98441642591411</v>
      </c>
      <c r="J331" s="6">
        <v>301.71868505185006</v>
      </c>
      <c r="K331" s="6">
        <v>307.81508244326437</v>
      </c>
      <c r="L331" s="6">
        <v>313.30099739382501</v>
      </c>
      <c r="M331" s="6">
        <v>318.20464849372536</v>
      </c>
      <c r="N331" s="6">
        <v>322.55499615916256</v>
      </c>
      <c r="O331" s="6">
        <v>326.38165466181539</v>
      </c>
      <c r="P331" s="6">
        <v>329.71480415832002</v>
      </c>
      <c r="Q331" s="6">
        <v>332.58510271975581</v>
      </c>
      <c r="R331" s="6">
        <v>335.02359836111026</v>
      </c>
      <c r="S331" s="6">
        <v>337.06164107076899</v>
      </c>
      <c r="T331" s="6">
        <v>340.7413585222339</v>
      </c>
      <c r="U331" s="6">
        <v>342.80204640706035</v>
      </c>
      <c r="V331" s="6">
        <v>344.48176810380062</v>
      </c>
      <c r="W331" s="6">
        <v>345.83475724415439</v>
      </c>
      <c r="X331" s="6">
        <v>346.8793018727323</v>
      </c>
      <c r="Y331" s="6">
        <v>347.64444252451881</v>
      </c>
      <c r="Z331" s="6">
        <v>348.16855218349508</v>
      </c>
      <c r="AA331" s="6">
        <v>348.45279900822925</v>
      </c>
      <c r="AB331" s="6">
        <v>348.73261455008924</v>
      </c>
      <c r="AC331" s="6">
        <v>348.72707825096222</v>
      </c>
      <c r="AD331" s="6">
        <v>348.61346010824479</v>
      </c>
      <c r="AE331" s="6">
        <v>348.70774938660725</v>
      </c>
      <c r="AF331" s="6">
        <v>348.59138527519519</v>
      </c>
      <c r="AG331" s="6">
        <v>348.36261949626669</v>
      </c>
      <c r="AH331" s="6">
        <v>348.24785353565699</v>
      </c>
      <c r="AI331" s="6">
        <v>347.97714585738447</v>
      </c>
      <c r="AJ331" s="6">
        <v>347.83494172196936</v>
      </c>
      <c r="AK331" s="6">
        <v>347.74305702935374</v>
      </c>
      <c r="AL331" s="6">
        <v>347.47133842542394</v>
      </c>
      <c r="AM331" s="6">
        <v>347.33104951974906</v>
      </c>
      <c r="AN331" s="6">
        <v>347.07569051393932</v>
      </c>
      <c r="AO331" s="6">
        <v>346.74784904388929</v>
      </c>
      <c r="AP331" s="6">
        <v>346.42298148669869</v>
      </c>
      <c r="AQ331" s="6">
        <v>345.92018338081346</v>
      </c>
      <c r="AR331" s="6">
        <v>345.12502185663209</v>
      </c>
      <c r="AS331" s="6">
        <v>344.09444902074426</v>
      </c>
      <c r="AT331" s="6">
        <v>351.64331777479617</v>
      </c>
      <c r="AU331" s="6">
        <v>353.80310454895323</v>
      </c>
      <c r="AV331" s="6">
        <v>356.09137852917854</v>
      </c>
      <c r="AW331" s="6">
        <v>360.75390312716485</v>
      </c>
      <c r="AX331" s="6">
        <v>359.49553885893778</v>
      </c>
      <c r="AY331" s="6">
        <v>362.68603202046177</v>
      </c>
      <c r="AZ331" s="6">
        <v>366.16427512864448</v>
      </c>
      <c r="BA331" s="6">
        <v>369.80990282345454</v>
      </c>
      <c r="BB331" s="6">
        <v>373.72652781884261</v>
      </c>
      <c r="BC331" s="6">
        <v>377.88345288786178</v>
      </c>
      <c r="BD331" s="6">
        <v>382.12897563293063</v>
      </c>
      <c r="BE331" s="6">
        <v>386.59116119296033</v>
      </c>
      <c r="BF331" s="6">
        <v>390.52931535049095</v>
      </c>
      <c r="BY331" s="6" t="s">
        <v>141</v>
      </c>
      <c r="CA331" s="6">
        <v>448.21432388826906</v>
      </c>
      <c r="CB331" s="6">
        <v>456.92906242477324</v>
      </c>
      <c r="CC331" s="6">
        <v>465.11818331772668</v>
      </c>
      <c r="CD331" s="6">
        <v>472.76414664803161</v>
      </c>
      <c r="CE331" s="6">
        <v>479.85492604088711</v>
      </c>
      <c r="CF331" s="6">
        <v>486.38373687475865</v>
      </c>
      <c r="CG331" s="6">
        <v>492.34876449034806</v>
      </c>
      <c r="CH331" s="6">
        <v>497.75289239956101</v>
      </c>
      <c r="CI331" s="6">
        <v>502.60343049448869</v>
      </c>
      <c r="CJ331" s="6">
        <v>506.91184325635771</v>
      </c>
      <c r="CK331" s="6">
        <v>510.69347796451882</v>
      </c>
      <c r="CL331" s="6">
        <v>513.96729290540168</v>
      </c>
      <c r="CM331" s="6">
        <v>516.75558558149658</v>
      </c>
      <c r="CN331" s="6">
        <v>519.08372092031743</v>
      </c>
      <c r="CO331" s="6">
        <v>520.97985948337191</v>
      </c>
      <c r="CP331" s="6">
        <v>522.47468567513033</v>
      </c>
      <c r="CQ331" s="6">
        <v>523.60113595200323</v>
      </c>
      <c r="CR331" s="6">
        <v>524.39412703130017</v>
      </c>
      <c r="CS331" s="6">
        <v>524.89028410020762</v>
      </c>
      <c r="CT331" s="6">
        <v>525.12766902475448</v>
      </c>
      <c r="CU331" s="6">
        <v>525.14550855878224</v>
      </c>
      <c r="CV331" s="6">
        <v>524.98392255291378</v>
      </c>
      <c r="CW331" s="6">
        <v>524.68365216353061</v>
      </c>
      <c r="CX331" s="6">
        <v>524.28578806173425</v>
      </c>
      <c r="CY331" s="6">
        <v>523.83149864231166</v>
      </c>
      <c r="CZ331" s="6">
        <v>523.36175823272515</v>
      </c>
      <c r="DA331" s="6">
        <v>522.91707530205861</v>
      </c>
      <c r="DB331" s="6">
        <v>522.53722066999751</v>
      </c>
      <c r="DC331" s="6">
        <v>522.26095571580584</v>
      </c>
      <c r="DD331" s="6">
        <v>522.12576058728257</v>
      </c>
      <c r="DE331" s="6">
        <v>522.16756240974121</v>
      </c>
      <c r="DF331" s="6">
        <v>522.42046349496968</v>
      </c>
      <c r="DG331" s="6">
        <v>522.91646955021747</v>
      </c>
      <c r="DH331" s="6">
        <v>523.68521788713929</v>
      </c>
      <c r="DI331" s="6">
        <v>524.75370563079719</v>
      </c>
      <c r="DJ331" s="6">
        <v>526.1460179285906</v>
      </c>
      <c r="DK331" s="6">
        <v>527.88305615927254</v>
      </c>
      <c r="DL331" s="6">
        <v>529.9822661418774</v>
      </c>
      <c r="DM331" s="6">
        <v>532.45736634471393</v>
      </c>
      <c r="DN331" s="6">
        <v>535.31807609433292</v>
      </c>
      <c r="DO331" s="6">
        <v>538.56984378448851</v>
      </c>
      <c r="DP331" s="6">
        <v>542.21357508511426</v>
      </c>
      <c r="DQ331" s="6">
        <v>546.24536115129183</v>
      </c>
      <c r="DR331" s="6">
        <v>550.65620683222164</v>
      </c>
      <c r="DS331" s="6">
        <v>555.43175888019039</v>
      </c>
      <c r="DT331" s="6">
        <v>560.55203415954043</v>
      </c>
      <c r="DU331" s="6">
        <v>565.99114785564416</v>
      </c>
      <c r="DV331" s="6">
        <v>571.71704168386452</v>
      </c>
      <c r="DW331" s="6">
        <v>577.69121209854018</v>
      </c>
      <c r="DX331" s="6">
        <v>583.86843850193429</v>
      </c>
    </row>
    <row r="332" spans="4:129" s="6" customFormat="1" x14ac:dyDescent="0.25">
      <c r="G332" s="6" t="s">
        <v>144</v>
      </c>
      <c r="I332" s="6">
        <v>310.93282485779383</v>
      </c>
      <c r="J332" s="6">
        <v>317.94657461288745</v>
      </c>
      <c r="K332" s="6">
        <v>324.31066142112411</v>
      </c>
      <c r="L332" s="6">
        <v>330.05107405477884</v>
      </c>
      <c r="M332" s="6">
        <v>335.19487427894313</v>
      </c>
      <c r="N332" s="6">
        <v>339.77009802382241</v>
      </c>
      <c r="O332" s="6">
        <v>343.8056565570356</v>
      </c>
      <c r="P332" s="6">
        <v>347.3312376559108</v>
      </c>
      <c r="Q332" s="6">
        <v>350.377206779792</v>
      </c>
      <c r="R332" s="6">
        <v>352.97450824232442</v>
      </c>
      <c r="S332" s="6">
        <v>355.15456638376475</v>
      </c>
      <c r="T332" s="6">
        <v>359.11281080617687</v>
      </c>
      <c r="U332" s="6">
        <v>361.26780179054776</v>
      </c>
      <c r="V332" s="6">
        <v>363.02347242981216</v>
      </c>
      <c r="W332" s="6">
        <v>364.42108852944602</v>
      </c>
      <c r="X332" s="6">
        <v>365.50204277516207</v>
      </c>
      <c r="Y332" s="6">
        <v>366.30730389815409</v>
      </c>
      <c r="Z332" s="6">
        <v>366.87685498192189</v>
      </c>
      <c r="AA332" s="6">
        <v>367.24913799878203</v>
      </c>
      <c r="AB332" s="6">
        <v>367.46051737224394</v>
      </c>
      <c r="AC332" s="6">
        <v>367.54477131499243</v>
      </c>
      <c r="AD332" s="6">
        <v>367.53261592216143</v>
      </c>
      <c r="AE332" s="6">
        <v>367.45126353533374</v>
      </c>
      <c r="AF332" s="6">
        <v>367.32401376174971</v>
      </c>
      <c r="AG332" s="6">
        <v>367.16987276180629</v>
      </c>
      <c r="AH332" s="6">
        <v>367.00319403038236</v>
      </c>
      <c r="AI332" s="6">
        <v>366.83333191659801</v>
      </c>
      <c r="AJ332" s="6">
        <v>366.66429757366933</v>
      </c>
      <c r="AK332" s="6">
        <v>366.49440592487053</v>
      </c>
      <c r="AL332" s="6">
        <v>366.31590159125165</v>
      </c>
      <c r="AM332" s="6">
        <v>366.11455156815731</v>
      </c>
      <c r="AN332" s="6">
        <v>365.86919277504904</v>
      </c>
      <c r="AO332" s="6">
        <v>365.55122345003861</v>
      </c>
      <c r="AP332" s="6">
        <v>365.12402872802238</v>
      </c>
      <c r="AQ332" s="6">
        <v>364.54233263946287</v>
      </c>
      <c r="AR332" s="6">
        <v>363.75147120331587</v>
      </c>
      <c r="AS332" s="6">
        <v>362.68658426968449</v>
      </c>
      <c r="AT332" s="6">
        <v>370.63145440558708</v>
      </c>
      <c r="AU332" s="6">
        <v>372.85567234382995</v>
      </c>
      <c r="AV332" s="6">
        <v>375.39830967451775</v>
      </c>
      <c r="AW332" s="6">
        <v>380.42686830315131</v>
      </c>
      <c r="AX332" s="6">
        <v>379.03290261035238</v>
      </c>
      <c r="AY332" s="6">
        <v>382.3015576176993</v>
      </c>
      <c r="AZ332" s="6">
        <v>385.8631464773589</v>
      </c>
      <c r="BA332" s="6">
        <v>389.70174377620856</v>
      </c>
      <c r="BB332" s="6">
        <v>393.79695102494861</v>
      </c>
      <c r="BC332" s="6">
        <v>398.12372613138507</v>
      </c>
      <c r="BD332" s="6">
        <v>402.65219164078019</v>
      </c>
      <c r="BE332" s="6">
        <v>407.34744651506026</v>
      </c>
      <c r="BF332" s="6">
        <v>412.16937791198342</v>
      </c>
      <c r="BY332" s="6" t="s">
        <v>142</v>
      </c>
      <c r="CA332" s="6">
        <v>424.34445531536107</v>
      </c>
      <c r="CB332" s="6">
        <v>432.61255186332335</v>
      </c>
      <c r="CC332" s="6">
        <v>440.39996610314796</v>
      </c>
      <c r="CD332" s="6">
        <v>447.68492968576777</v>
      </c>
      <c r="CE332" s="6">
        <v>454.45152282291372</v>
      </c>
      <c r="CF332" s="6">
        <v>460.68938601947775</v>
      </c>
      <c r="CG332" s="6">
        <v>466.39343180587605</v>
      </c>
      <c r="CH332" s="6">
        <v>471.56355647040982</v>
      </c>
      <c r="CI332" s="6">
        <v>476.20435179163997</v>
      </c>
      <c r="CJ332" s="6">
        <v>480.32481677073071</v>
      </c>
      <c r="CK332" s="6">
        <v>483.938069363831</v>
      </c>
      <c r="CL332" s="6">
        <v>486.73693186482137</v>
      </c>
      <c r="CM332" s="6">
        <v>489.42310157510553</v>
      </c>
      <c r="CN332" s="6">
        <v>491.66939022336942</v>
      </c>
      <c r="CO332" s="6">
        <v>493.5252831686596</v>
      </c>
      <c r="CP332" s="6">
        <v>494.98756597395538</v>
      </c>
      <c r="CQ332" s="6">
        <v>496.07248235084188</v>
      </c>
      <c r="CR332" s="6">
        <v>496.81381871494295</v>
      </c>
      <c r="CS332" s="6">
        <v>497.19300969361268</v>
      </c>
      <c r="CT332" s="6">
        <v>497.54910874009761</v>
      </c>
      <c r="CU332" s="6">
        <v>497.4473498515996</v>
      </c>
      <c r="CV332" s="6">
        <v>497.1493255423008</v>
      </c>
      <c r="CW332" s="6">
        <v>497.12841932373414</v>
      </c>
      <c r="CX332" s="6">
        <v>496.76235029133795</v>
      </c>
      <c r="CY332" s="6">
        <v>496.21107065581646</v>
      </c>
      <c r="CZ332" s="6">
        <v>495.83141624181792</v>
      </c>
      <c r="DA332" s="6">
        <v>495.2453321247184</v>
      </c>
      <c r="DB332" s="6">
        <v>494.90928797163269</v>
      </c>
      <c r="DC332" s="6">
        <v>494.74570582935712</v>
      </c>
      <c r="DD332" s="6">
        <v>494.45729785757237</v>
      </c>
      <c r="DE332" s="6">
        <v>494.5632265989309</v>
      </c>
      <c r="DF332" s="6">
        <v>494.75690291091462</v>
      </c>
      <c r="DG332" s="6">
        <v>495.17240205871872</v>
      </c>
      <c r="DH332" s="6">
        <v>496.00560259918365</v>
      </c>
      <c r="DI332" s="6">
        <v>497.07345103606258</v>
      </c>
      <c r="DJ332" s="6">
        <v>498.29878280129356</v>
      </c>
      <c r="DK332" s="6">
        <v>499.88266236321886</v>
      </c>
      <c r="DL332" s="6">
        <v>501.91099954888841</v>
      </c>
      <c r="DM332" s="6">
        <v>504.31928926536125</v>
      </c>
      <c r="DN332" s="6">
        <v>506.82802141166178</v>
      </c>
      <c r="DO332" s="6">
        <v>509.75107059739548</v>
      </c>
      <c r="DP332" s="6">
        <v>513.25398038715593</v>
      </c>
      <c r="DQ332" s="6">
        <v>517.2018547192115</v>
      </c>
      <c r="DR332" s="6">
        <v>521.52516801228489</v>
      </c>
      <c r="DS332" s="6">
        <v>526.04795675717469</v>
      </c>
      <c r="DT332" s="6">
        <v>530.94143646454279</v>
      </c>
      <c r="DU332" s="6">
        <v>536.17020941685223</v>
      </c>
      <c r="DV332" s="6">
        <v>541.51489658853143</v>
      </c>
      <c r="DW332" s="6">
        <v>547.18631674460244</v>
      </c>
      <c r="DX332" s="6">
        <v>553.04963579371383</v>
      </c>
    </row>
    <row r="333" spans="4:129" s="6" customFormat="1" x14ac:dyDescent="0.25">
      <c r="G333" s="6" t="s">
        <v>145</v>
      </c>
      <c r="I333" s="6">
        <v>212.38609915663295</v>
      </c>
      <c r="J333" s="6">
        <v>218.05849028400297</v>
      </c>
      <c r="K333" s="6">
        <v>223.03098092251244</v>
      </c>
      <c r="L333" s="6">
        <v>227.35530495835991</v>
      </c>
      <c r="M333" s="6">
        <v>231.08150213429536</v>
      </c>
      <c r="N333" s="6">
        <v>234.25792856758153</v>
      </c>
      <c r="O333" s="6">
        <v>236.93126726795623</v>
      </c>
      <c r="P333" s="6">
        <v>239.14653865559291</v>
      </c>
      <c r="Q333" s="6">
        <v>240.94711107906735</v>
      </c>
      <c r="R333" s="6">
        <v>242.37471133331144</v>
      </c>
      <c r="S333" s="6">
        <v>243.46943517758251</v>
      </c>
      <c r="T333" s="6">
        <v>246.93633876905824</v>
      </c>
      <c r="U333" s="6">
        <v>248.36733313968421</v>
      </c>
      <c r="V333" s="6">
        <v>249.48193549505302</v>
      </c>
      <c r="W333" s="6">
        <v>250.32375613072887</v>
      </c>
      <c r="X333" s="6">
        <v>250.93538027384091</v>
      </c>
      <c r="Y333" s="6">
        <v>251.35772370024148</v>
      </c>
      <c r="Z333" s="6">
        <v>251.6293840497537</v>
      </c>
      <c r="AA333" s="6">
        <v>251.78601020686722</v>
      </c>
      <c r="AB333" s="6">
        <v>251.85970478104753</v>
      </c>
      <c r="AC333" s="6">
        <v>251.8784686006569</v>
      </c>
      <c r="AD333" s="6">
        <v>251.86569126465761</v>
      </c>
      <c r="AE333" s="6">
        <v>251.83968821407294</v>
      </c>
      <c r="AF333" s="6">
        <v>251.81328254643779</v>
      </c>
      <c r="AG333" s="6">
        <v>251.79342898910886</v>
      </c>
      <c r="AH333" s="6">
        <v>251.78087819999624</v>
      </c>
      <c r="AI333" s="6">
        <v>251.76988205319515</v>
      </c>
      <c r="AJ333" s="6">
        <v>251.74794501865512</v>
      </c>
      <c r="AK333" s="6">
        <v>251.69563343426768</v>
      </c>
      <c r="AL333" s="6">
        <v>251.58646371210364</v>
      </c>
      <c r="AM333" s="6">
        <v>251.38690266513692</v>
      </c>
      <c r="AN333" s="6">
        <v>251.05652855040137</v>
      </c>
      <c r="AO333" s="6">
        <v>250.54842047272666</v>
      </c>
      <c r="AP333" s="6">
        <v>249.80986687006379</v>
      </c>
      <c r="AQ333" s="6">
        <v>248.78351135483638</v>
      </c>
      <c r="AR333" s="6">
        <v>247.40908681454405</v>
      </c>
      <c r="AS333" s="6">
        <v>245.62592730196803</v>
      </c>
      <c r="AT333" s="6">
        <v>254.68970520672397</v>
      </c>
      <c r="AU333" s="6">
        <v>256.61412930075238</v>
      </c>
      <c r="AV333" s="6">
        <v>258.78141266111925</v>
      </c>
      <c r="AW333" s="6">
        <v>263.93573446704056</v>
      </c>
      <c r="AX333" s="6">
        <v>260.82709873958538</v>
      </c>
      <c r="AY333" s="6">
        <v>263.41740262231963</v>
      </c>
      <c r="AZ333" s="6">
        <v>266.214984612634</v>
      </c>
      <c r="BA333" s="6">
        <v>269.20498945623865</v>
      </c>
      <c r="BB333" s="6">
        <v>272.36945701776506</v>
      </c>
      <c r="BC333" s="6">
        <v>275.68720272675034</v>
      </c>
      <c r="BD333" s="6">
        <v>279.13366791240855</v>
      </c>
      <c r="BE333" s="6">
        <v>282.68077428116783</v>
      </c>
      <c r="BF333" s="6">
        <v>279.09994413517188</v>
      </c>
      <c r="BY333" s="6" t="s">
        <v>143</v>
      </c>
      <c r="CA333" s="6">
        <v>294.28009298902424</v>
      </c>
      <c r="CB333" s="6">
        <v>300.15946474407781</v>
      </c>
      <c r="CC333" s="6">
        <v>305.87469742389487</v>
      </c>
      <c r="CD333" s="6">
        <v>311.35823884222287</v>
      </c>
      <c r="CE333" s="6">
        <v>316.55308608558812</v>
      </c>
      <c r="CF333" s="6">
        <v>321.41226272786707</v>
      </c>
      <c r="CG333" s="6">
        <v>325.89829604485737</v>
      </c>
      <c r="CH333" s="6">
        <v>329.98269422884658</v>
      </c>
      <c r="CI333" s="6">
        <v>333.64542360319115</v>
      </c>
      <c r="CJ333" s="6">
        <v>336.87438583687452</v>
      </c>
      <c r="CK333" s="6">
        <v>339.66489515908938</v>
      </c>
      <c r="CL333" s="6">
        <v>340.85168312778046</v>
      </c>
      <c r="CM333" s="6">
        <v>342.92686422601963</v>
      </c>
      <c r="CN333" s="6">
        <v>344.61771446948597</v>
      </c>
      <c r="CO333" s="6">
        <v>345.9776688772547</v>
      </c>
      <c r="CP333" s="6">
        <v>347.02581919248348</v>
      </c>
      <c r="CQ333" s="6">
        <v>347.79174288294109</v>
      </c>
      <c r="CR333" s="6">
        <v>348.31397151475329</v>
      </c>
      <c r="CS333" s="6">
        <v>348.59524249334731</v>
      </c>
      <c r="CT333" s="6">
        <v>348.86359288174827</v>
      </c>
      <c r="CU333" s="6">
        <v>348.85024392583284</v>
      </c>
      <c r="CV333" s="6">
        <v>348.72689657216216</v>
      </c>
      <c r="CW333" s="6">
        <v>348.80195566090822</v>
      </c>
      <c r="CX333" s="6">
        <v>348.670553796033</v>
      </c>
      <c r="CY333" s="6">
        <v>348.42799423803609</v>
      </c>
      <c r="CZ333" s="6">
        <v>348.29679402690465</v>
      </c>
      <c r="DA333" s="6">
        <v>348.0121606058658</v>
      </c>
      <c r="DB333" s="6">
        <v>347.85486460173576</v>
      </c>
      <c r="DC333" s="6">
        <v>347.74873585513706</v>
      </c>
      <c r="DD333" s="6">
        <v>347.46490687375137</v>
      </c>
      <c r="DE333" s="6">
        <v>347.31342660558482</v>
      </c>
      <c r="DF333" s="6">
        <v>347.04862196300019</v>
      </c>
      <c r="DG333" s="6">
        <v>346.71303131971661</v>
      </c>
      <c r="DH333" s="6">
        <v>346.38284197488497</v>
      </c>
      <c r="DI333" s="6">
        <v>345.87674152535709</v>
      </c>
      <c r="DJ333" s="6">
        <v>345.07977535831799</v>
      </c>
      <c r="DK333" s="6">
        <v>344.04978002613251</v>
      </c>
      <c r="DL333" s="6">
        <v>351.60454029280277</v>
      </c>
      <c r="DM333" s="6">
        <v>353.77016491055548</v>
      </c>
      <c r="DN333" s="6">
        <v>356.06521591958591</v>
      </c>
      <c r="DO333" s="6">
        <v>361.02764212894556</v>
      </c>
      <c r="DP333" s="6">
        <v>359.48628014862152</v>
      </c>
      <c r="DQ333" s="6">
        <v>362.68412557987801</v>
      </c>
      <c r="DR333" s="6">
        <v>366.16717174862606</v>
      </c>
      <c r="DS333" s="6">
        <v>369.8143963891365</v>
      </c>
      <c r="DT333" s="6">
        <v>373.727260341121</v>
      </c>
      <c r="DU333" s="6">
        <v>377.87363967713145</v>
      </c>
      <c r="DV333" s="6">
        <v>382.10038991927973</v>
      </c>
      <c r="DW333" s="6">
        <v>386.53386211849835</v>
      </c>
      <c r="DX333" s="6">
        <v>390.50267621396318</v>
      </c>
    </row>
    <row r="334" spans="4:129" s="6" customFormat="1" x14ac:dyDescent="0.25">
      <c r="BY334" s="6" t="s">
        <v>144</v>
      </c>
      <c r="CA334" s="6">
        <v>310.23787928350555</v>
      </c>
      <c r="CB334" s="6">
        <v>316.42049255124232</v>
      </c>
      <c r="CC334" s="6">
        <v>322.41397741702337</v>
      </c>
      <c r="CD334" s="6">
        <v>328.152023097148</v>
      </c>
      <c r="CE334" s="6">
        <v>333.57884123115628</v>
      </c>
      <c r="CF334" s="6">
        <v>338.64864430796501</v>
      </c>
      <c r="CG334" s="6">
        <v>343.32512409200427</v>
      </c>
      <c r="CH334" s="6">
        <v>347.58093004935097</v>
      </c>
      <c r="CI334" s="6">
        <v>351.39714777387292</v>
      </c>
      <c r="CJ334" s="6">
        <v>354.7627774133515</v>
      </c>
      <c r="CK334" s="6">
        <v>357.67421209563014</v>
      </c>
      <c r="CL334" s="6">
        <v>359.11281080617641</v>
      </c>
      <c r="CM334" s="6">
        <v>361.26780179054788</v>
      </c>
      <c r="CN334" s="6">
        <v>363.02347242981273</v>
      </c>
      <c r="CO334" s="6">
        <v>364.42108852944608</v>
      </c>
      <c r="CP334" s="6">
        <v>365.50204277516127</v>
      </c>
      <c r="CQ334" s="6">
        <v>366.30730389815471</v>
      </c>
      <c r="CR334" s="6">
        <v>366.87685498192195</v>
      </c>
      <c r="CS334" s="6">
        <v>367.2491379987822</v>
      </c>
      <c r="CT334" s="6">
        <v>367.46051737224423</v>
      </c>
      <c r="CU334" s="6">
        <v>367.54477131499203</v>
      </c>
      <c r="CV334" s="6">
        <v>367.53261592216109</v>
      </c>
      <c r="CW334" s="6">
        <v>367.45126353533362</v>
      </c>
      <c r="CX334" s="6">
        <v>367.32401376174971</v>
      </c>
      <c r="CY334" s="6">
        <v>367.16987276180566</v>
      </c>
      <c r="CZ334" s="6">
        <v>367.00319403038338</v>
      </c>
      <c r="DA334" s="6">
        <v>366.83333191659739</v>
      </c>
      <c r="DB334" s="6">
        <v>366.66429757366927</v>
      </c>
      <c r="DC334" s="6">
        <v>366.49440592487025</v>
      </c>
      <c r="DD334" s="6">
        <v>366.31590159125165</v>
      </c>
      <c r="DE334" s="6">
        <v>366.11455156815748</v>
      </c>
      <c r="DF334" s="6">
        <v>365.86919277504984</v>
      </c>
      <c r="DG334" s="6">
        <v>365.551223450039</v>
      </c>
      <c r="DH334" s="6">
        <v>365.12402872802227</v>
      </c>
      <c r="DI334" s="6">
        <v>364.5423326394627</v>
      </c>
      <c r="DJ334" s="6">
        <v>363.75147120331559</v>
      </c>
      <c r="DK334" s="6">
        <v>362.6865842696842</v>
      </c>
      <c r="DL334" s="6">
        <v>370.63145440558657</v>
      </c>
      <c r="DM334" s="6">
        <v>372.85567234382972</v>
      </c>
      <c r="DN334" s="6">
        <v>375.39831970827845</v>
      </c>
      <c r="DO334" s="6">
        <v>380.7363688606419</v>
      </c>
      <c r="DP334" s="6">
        <v>379.03290261035124</v>
      </c>
      <c r="DQ334" s="6">
        <v>382.30155407888253</v>
      </c>
      <c r="DR334" s="6">
        <v>385.86314647735895</v>
      </c>
      <c r="DS334" s="6">
        <v>389.70174377620862</v>
      </c>
      <c r="DT334" s="6">
        <v>393.79695102494867</v>
      </c>
      <c r="DU334" s="6">
        <v>398.12372613138552</v>
      </c>
      <c r="DV334" s="6">
        <v>402.65219164077905</v>
      </c>
      <c r="DW334" s="6">
        <v>407.34744651505969</v>
      </c>
      <c r="DX334" s="6">
        <v>412.1693779119833</v>
      </c>
    </row>
    <row r="335" spans="4:129" s="6" customFormat="1" x14ac:dyDescent="0.25">
      <c r="BY335" s="6" t="s">
        <v>145</v>
      </c>
      <c r="CA335" s="6">
        <v>211.42770573391763</v>
      </c>
      <c r="CB335" s="6">
        <v>215.79397047743629</v>
      </c>
      <c r="CC335" s="6">
        <v>220.18439337784849</v>
      </c>
      <c r="CD335" s="6">
        <v>224.50565033232093</v>
      </c>
      <c r="CE335" s="6">
        <v>228.67756812865804</v>
      </c>
      <c r="CF335" s="6">
        <v>232.6324710136264</v>
      </c>
      <c r="CG335" s="6">
        <v>236.31452726127901</v>
      </c>
      <c r="CH335" s="6">
        <v>239.67909574127859</v>
      </c>
      <c r="CI335" s="6">
        <v>242.69207248722648</v>
      </c>
      <c r="CJ335" s="6">
        <v>245.32923726497913</v>
      </c>
      <c r="CK335" s="6">
        <v>247.57560014097959</v>
      </c>
      <c r="CL335" s="6">
        <v>248.194344957277</v>
      </c>
      <c r="CM335" s="6">
        <v>249.81068198413703</v>
      </c>
      <c r="CN335" s="6">
        <v>251.07219393659065</v>
      </c>
      <c r="CO335" s="6">
        <v>252.01911355181309</v>
      </c>
      <c r="CP335" s="6">
        <v>252.69223471555455</v>
      </c>
      <c r="CQ335" s="6">
        <v>253.13224635491642</v>
      </c>
      <c r="CR335" s="6">
        <v>253.37902331253952</v>
      </c>
      <c r="CS335" s="6">
        <v>253.47088012638372</v>
      </c>
      <c r="CT335" s="6">
        <v>253.44379923171888</v>
      </c>
      <c r="CU335" s="6">
        <v>253.33064973475655</v>
      </c>
      <c r="CV335" s="6">
        <v>253.16041569315917</v>
      </c>
      <c r="CW335" s="6">
        <v>252.95745343669324</v>
      </c>
      <c r="CX335" s="6">
        <v>252.7407961178418</v>
      </c>
      <c r="CY335" s="6">
        <v>252.52352110157364</v>
      </c>
      <c r="CZ335" s="6">
        <v>252.31219295112743</v>
      </c>
      <c r="DA335" s="6">
        <v>252.10639269411257</v>
      </c>
      <c r="DB335" s="6">
        <v>251.89834379055861</v>
      </c>
      <c r="DC335" s="6">
        <v>251.67264774446849</v>
      </c>
      <c r="DD335" s="6">
        <v>251.40614853573595</v>
      </c>
      <c r="DE335" s="6">
        <v>251.06795592072433</v>
      </c>
      <c r="DF335" s="6">
        <v>250.61967406402277</v>
      </c>
      <c r="DG335" s="6">
        <v>250.01590471461424</v>
      </c>
      <c r="DH335" s="6">
        <v>249.20512362606627</v>
      </c>
      <c r="DI335" s="6">
        <v>248.13106454171515</v>
      </c>
      <c r="DJ335" s="6">
        <v>246.73478408400311</v>
      </c>
      <c r="DK335" s="6">
        <v>244.9576164731335</v>
      </c>
      <c r="DL335" s="6">
        <v>254.10884950713404</v>
      </c>
      <c r="DM335" s="6">
        <v>256.10571267456731</v>
      </c>
      <c r="DN335" s="6">
        <v>258.36237699023809</v>
      </c>
      <c r="DO335" s="6">
        <v>264.00545085662219</v>
      </c>
      <c r="DP335" s="6">
        <v>260.61509288020824</v>
      </c>
      <c r="DQ335" s="6">
        <v>263.29660872182961</v>
      </c>
      <c r="DR335" s="6">
        <v>266.15725100789382</v>
      </c>
      <c r="DS335" s="6">
        <v>269.16466652339579</v>
      </c>
      <c r="DT335" s="6">
        <v>272.28181573467413</v>
      </c>
      <c r="DU335" s="6">
        <v>275.46768409281134</v>
      </c>
      <c r="DV335" s="6">
        <v>278.67822887521953</v>
      </c>
      <c r="DW335" s="6">
        <v>281.86737309820069</v>
      </c>
      <c r="DX335" s="6">
        <v>278.59777435939577</v>
      </c>
    </row>
    <row r="336" spans="4:129" s="6" customFormat="1" x14ac:dyDescent="0.25">
      <c r="G336" s="6" t="s">
        <v>141</v>
      </c>
      <c r="H336" s="6">
        <v>3881.2271976515285</v>
      </c>
      <c r="I336" s="6">
        <v>3918.8750672303213</v>
      </c>
      <c r="J336" s="6">
        <v>3961.0331958237957</v>
      </c>
      <c r="K336" s="6">
        <v>4006.7520535362942</v>
      </c>
      <c r="L336" s="6">
        <v>4055.1603319359319</v>
      </c>
      <c r="M336" s="6">
        <v>4105.462362039807</v>
      </c>
      <c r="N336" s="6">
        <v>4156.9355322992133</v>
      </c>
      <c r="O336" s="6">
        <v>4208.9277065848519</v>
      </c>
      <c r="P336" s="6">
        <v>4260.8546421720421</v>
      </c>
      <c r="Q336" s="6">
        <v>4312.197407725942</v>
      </c>
      <c r="R336" s="6">
        <v>4362.49980128675</v>
      </c>
      <c r="S336" s="6">
        <v>4411.3657682549274</v>
      </c>
      <c r="T336" s="6">
        <v>4458.4568193764026</v>
      </c>
      <c r="U336" s="6">
        <v>4503.4894487277897</v>
      </c>
      <c r="V336" s="6">
        <v>4546.2325517015997</v>
      </c>
      <c r="W336" s="6">
        <v>4586.5048429914514</v>
      </c>
      <c r="X336" s="6">
        <v>4624.1722745772831</v>
      </c>
      <c r="Y336" s="6">
        <v>4659.1454537105701</v>
      </c>
      <c r="Z336" s="6">
        <v>4691.3770608995319</v>
      </c>
      <c r="AA336" s="6">
        <v>4720.8592678943496</v>
      </c>
      <c r="AB336" s="6">
        <v>4747.6211556723747</v>
      </c>
      <c r="AC336" s="6">
        <v>4771.7261324233441</v>
      </c>
      <c r="AD336" s="6">
        <v>4793.2693515345882</v>
      </c>
      <c r="AE336" s="6">
        <v>4812.3751295762504</v>
      </c>
      <c r="AF336" s="6">
        <v>4829.1943642864971</v>
      </c>
      <c r="AG336" s="6">
        <v>4843.9019525567246</v>
      </c>
      <c r="AH336" s="6">
        <v>4856.6942084167822</v>
      </c>
      <c r="AI336" s="6">
        <v>4867.7862810201768</v>
      </c>
      <c r="AJ336" s="6">
        <v>4877.4095726292853</v>
      </c>
      <c r="AK336" s="6">
        <v>4885.8091566005733</v>
      </c>
      <c r="AL336" s="6">
        <v>4893.2411953698029</v>
      </c>
      <c r="AM336" s="6">
        <v>4899.9703584372473</v>
      </c>
      <c r="AN336" s="6">
        <v>4906.2672403528986</v>
      </c>
      <c r="AO336" s="6">
        <v>4912.4057787016927</v>
      </c>
      <c r="AP336" s="6">
        <v>4918.6606720887039</v>
      </c>
      <c r="AQ336" s="6">
        <v>4925.3047981243772</v>
      </c>
      <c r="AR336" s="6">
        <v>4932.6066314097188</v>
      </c>
      <c r="AS336" s="6">
        <v>4940.8276615215327</v>
      </c>
      <c r="AT336" s="6">
        <v>4950.2198109976152</v>
      </c>
      <c r="AU336" s="6">
        <v>4961.0228533219733</v>
      </c>
      <c r="AV336" s="6">
        <v>4973.4618309100406</v>
      </c>
      <c r="AW336" s="6">
        <v>4987.744473093886</v>
      </c>
      <c r="AX336" s="6">
        <v>5004.0586141074264</v>
      </c>
      <c r="AY336" s="6">
        <v>5022.5696110716399</v>
      </c>
      <c r="AZ336" s="6">
        <v>5043.4177619797802</v>
      </c>
      <c r="BA336" s="6">
        <v>5066.7157236825869</v>
      </c>
      <c r="BB336" s="6">
        <v>5092.5459298734986</v>
      </c>
      <c r="BC336" s="6">
        <v>5120.9580090738682</v>
      </c>
      <c r="BD336" s="6">
        <v>5151.9662026181677</v>
      </c>
      <c r="BE336" s="6">
        <v>5185.5467826392123</v>
      </c>
      <c r="BF336" s="6">
        <v>5221.635470053362</v>
      </c>
    </row>
    <row r="337" spans="1:128" s="6" customFormat="1" x14ac:dyDescent="0.25">
      <c r="G337" s="6" t="s">
        <v>142</v>
      </c>
      <c r="H337" s="6">
        <v>3696.5923315648529</v>
      </c>
      <c r="I337" s="6">
        <v>3732.3267056722552</v>
      </c>
      <c r="J337" s="6">
        <v>3772.4315460488488</v>
      </c>
      <c r="K337" s="6">
        <v>3815.9774299372998</v>
      </c>
      <c r="L337" s="6">
        <v>3862.1143871838508</v>
      </c>
      <c r="M337" s="6">
        <v>3910.0687625597575</v>
      </c>
      <c r="N337" s="6">
        <v>3959.1401517792069</v>
      </c>
      <c r="O337" s="6">
        <v>4008.6984038924575</v>
      </c>
      <c r="P337" s="6">
        <v>4058.1806834602694</v>
      </c>
      <c r="Q337" s="6">
        <v>4107.0885865707596</v>
      </c>
      <c r="R337" s="6">
        <v>4154.9853053497773</v>
      </c>
      <c r="S337" s="6">
        <v>4201.4928361473148</v>
      </c>
      <c r="T337" s="6">
        <v>4246.2409624593147</v>
      </c>
      <c r="U337" s="6">
        <v>4289.0940782869302</v>
      </c>
      <c r="V337" s="6">
        <v>4329.8227897755005</v>
      </c>
      <c r="W337" s="6">
        <v>4368.2674762998104</v>
      </c>
      <c r="X337" s="6">
        <v>4404.2813224904467</v>
      </c>
      <c r="Y337" s="6">
        <v>4437.7475208956976</v>
      </c>
      <c r="Z337" s="6">
        <v>4468.592947031535</v>
      </c>
      <c r="AA337" s="6">
        <v>4496.7341137214316</v>
      </c>
      <c r="AB337" s="6">
        <v>4522.4177461530553</v>
      </c>
      <c r="AC337" s="6">
        <v>4545.453265086895</v>
      </c>
      <c r="AD337" s="6">
        <v>4565.9173962872756</v>
      </c>
      <c r="AE337" s="6">
        <v>4584.3287031234559</v>
      </c>
      <c r="AF337" s="6">
        <v>4600.5634009008991</v>
      </c>
      <c r="AG337" s="6">
        <v>4614.6618707010011</v>
      </c>
      <c r="AH337" s="6">
        <v>4626.9992841768144</v>
      </c>
      <c r="AI337" s="6">
        <v>4637.5545932867653</v>
      </c>
      <c r="AJ337" s="6">
        <v>4646.7422417109283</v>
      </c>
      <c r="AK337" s="6">
        <v>4654.8618435772205</v>
      </c>
      <c r="AL337" s="6">
        <v>4661.9009847557072</v>
      </c>
      <c r="AM337" s="6">
        <v>4668.3414096383813</v>
      </c>
      <c r="AN337" s="6">
        <v>4674.3259096988359</v>
      </c>
      <c r="AO337" s="6">
        <v>4680.1103904413367</v>
      </c>
      <c r="AP337" s="6">
        <v>4686.111314173022</v>
      </c>
      <c r="AQ337" s="6">
        <v>4692.5299680602211</v>
      </c>
      <c r="AR337" s="6">
        <v>4699.4743778860857</v>
      </c>
      <c r="AS337" s="6">
        <v>4707.2327409262871</v>
      </c>
      <c r="AT337" s="6">
        <v>4716.1461921246873</v>
      </c>
      <c r="AU337" s="6">
        <v>4726.4607317940572</v>
      </c>
      <c r="AV337" s="6">
        <v>4738.1325375927572</v>
      </c>
      <c r="AW337" s="6">
        <v>4751.4201528123986</v>
      </c>
      <c r="AX337" s="6">
        <v>4766.7136129663986</v>
      </c>
      <c r="AY337" s="6">
        <v>4784.2361274627447</v>
      </c>
      <c r="AZ337" s="6">
        <v>4804.1227202021255</v>
      </c>
      <c r="BA337" s="6">
        <v>4826.3279302283363</v>
      </c>
      <c r="BB337" s="6">
        <v>4850.9733754997196</v>
      </c>
      <c r="BC337" s="6">
        <v>4878.1349832448204</v>
      </c>
      <c r="BD337" s="6">
        <v>4907.6728457154832</v>
      </c>
      <c r="BE337" s="6">
        <v>4939.6611185327192</v>
      </c>
      <c r="BF337" s="6">
        <v>4974.0385705657791</v>
      </c>
    </row>
    <row r="338" spans="1:128" s="6" customFormat="1" x14ac:dyDescent="0.25">
      <c r="G338" s="6" t="s">
        <v>143</v>
      </c>
      <c r="H338" s="6">
        <v>3308.0484091486064</v>
      </c>
      <c r="I338" s="6">
        <v>3338.272903218789</v>
      </c>
      <c r="J338" s="6">
        <v>3372.655944819393</v>
      </c>
      <c r="K338" s="6">
        <v>3410.2659665067572</v>
      </c>
      <c r="L338" s="6">
        <v>3450.2690623559033</v>
      </c>
      <c r="M338" s="6">
        <v>3491.9223070782032</v>
      </c>
      <c r="N338" s="6">
        <v>3534.5675021737761</v>
      </c>
      <c r="O338" s="6">
        <v>3577.625316418194</v>
      </c>
      <c r="P338" s="6">
        <v>3620.5897904871181</v>
      </c>
      <c r="Q338" s="6">
        <v>3663.0231778348075</v>
      </c>
      <c r="R338" s="6">
        <v>3704.5510960776514</v>
      </c>
      <c r="S338" s="6">
        <v>3744.8579651056493</v>
      </c>
      <c r="T338" s="6">
        <v>3785.6152716116349</v>
      </c>
      <c r="U338" s="6">
        <v>3825.2323055626562</v>
      </c>
      <c r="V338" s="6">
        <v>3863.4301977895007</v>
      </c>
      <c r="W338" s="6">
        <v>3900.0035632653207</v>
      </c>
      <c r="X338" s="6">
        <v>3934.78032297752</v>
      </c>
      <c r="Y338" s="6">
        <v>3967.6294888365346</v>
      </c>
      <c r="Z338" s="6">
        <v>3998.4669875015243</v>
      </c>
      <c r="AA338" s="6">
        <v>4027.2163064338051</v>
      </c>
      <c r="AB338" s="6">
        <v>4054.033089810192</v>
      </c>
      <c r="AC338" s="6">
        <v>4078.791041331544</v>
      </c>
      <c r="AD338" s="6">
        <v>4101.5439285214907</v>
      </c>
      <c r="AE338" s="6">
        <v>4122.6451317377032</v>
      </c>
      <c r="AF338" s="6">
        <v>4142.0186487548035</v>
      </c>
      <c r="AG338" s="6">
        <v>4159.688737199077</v>
      </c>
      <c r="AH338" s="6">
        <v>4175.8954151457965</v>
      </c>
      <c r="AI338" s="6">
        <v>4190.6008522941756</v>
      </c>
      <c r="AJ338" s="6">
        <v>4204.0435251129329</v>
      </c>
      <c r="AK338" s="6">
        <v>4216.3684977387738</v>
      </c>
      <c r="AL338" s="6">
        <v>4227.4885016393127</v>
      </c>
      <c r="AM338" s="6">
        <v>4237.6221387138057</v>
      </c>
      <c r="AN338" s="6">
        <v>4246.7343347307533</v>
      </c>
      <c r="AO338" s="6">
        <v>4254.8336366893327</v>
      </c>
      <c r="AP338" s="6">
        <v>4262.0004660611376</v>
      </c>
      <c r="AQ338" s="6">
        <v>4268.1351999247263</v>
      </c>
      <c r="AR338" s="6">
        <v>4273.0358507199844</v>
      </c>
      <c r="AS338" s="6">
        <v>4276.570640785154</v>
      </c>
      <c r="AT338" s="6">
        <v>4287.0907543662906</v>
      </c>
      <c r="AU338" s="6">
        <v>4298.8812797680384</v>
      </c>
      <c r="AV338" s="6">
        <v>4311.9684368904163</v>
      </c>
      <c r="AW338" s="6">
        <v>4328.5350743724166</v>
      </c>
      <c r="AX338" s="6">
        <v>4342.6235675882526</v>
      </c>
      <c r="AY338" s="6">
        <v>4358.6999409334849</v>
      </c>
      <c r="AZ338" s="6">
        <v>4376.8885577337769</v>
      </c>
      <c r="BA338" s="6">
        <v>4397.1885624697397</v>
      </c>
      <c r="BB338" s="6">
        <v>4419.6987580782752</v>
      </c>
      <c r="BC338" s="6">
        <v>4444.4808753113903</v>
      </c>
      <c r="BD338" s="6">
        <v>4471.4461009181578</v>
      </c>
      <c r="BE338" s="6">
        <v>4500.6355192830997</v>
      </c>
      <c r="BF338" s="6">
        <v>4531.3751105626079</v>
      </c>
      <c r="BY338" s="6" t="s">
        <v>141</v>
      </c>
      <c r="BZ338" s="6">
        <v>3881.2271976515285</v>
      </c>
      <c r="CA338" s="6">
        <v>3918.8750672303213</v>
      </c>
      <c r="CB338" s="6">
        <v>3961.0331958237957</v>
      </c>
      <c r="CC338" s="6">
        <v>4006.7520535362942</v>
      </c>
      <c r="CD338" s="6">
        <v>4055.1603319359319</v>
      </c>
      <c r="CE338" s="6">
        <v>4105.462362039807</v>
      </c>
      <c r="CF338" s="6">
        <v>4156.9355322992133</v>
      </c>
      <c r="CG338" s="6">
        <v>4208.9277065848519</v>
      </c>
      <c r="CH338" s="6">
        <v>4260.8546421720421</v>
      </c>
      <c r="CI338" s="6">
        <v>4312.197407725942</v>
      </c>
      <c r="CJ338" s="6">
        <v>4362.49980128675</v>
      </c>
      <c r="CK338" s="6">
        <v>4411.3657682549274</v>
      </c>
      <c r="CL338" s="6">
        <v>4458.4568193764026</v>
      </c>
      <c r="CM338" s="6">
        <v>4503.4894487277897</v>
      </c>
      <c r="CN338" s="6">
        <v>4546.2325517015997</v>
      </c>
      <c r="CO338" s="6">
        <v>4586.5048429914514</v>
      </c>
      <c r="CP338" s="6">
        <v>4624.1722745772831</v>
      </c>
      <c r="CQ338" s="6">
        <v>4659.1454537105701</v>
      </c>
      <c r="CR338" s="6">
        <v>4691.3770608995319</v>
      </c>
      <c r="CS338" s="6">
        <v>4720.8592678943496</v>
      </c>
      <c r="CT338" s="6">
        <v>4747.6211556723747</v>
      </c>
      <c r="CU338" s="6">
        <v>4771.7261324233441</v>
      </c>
      <c r="CV338" s="6">
        <v>4793.2693515345882</v>
      </c>
      <c r="CW338" s="6">
        <v>4812.3751295762504</v>
      </c>
      <c r="CX338" s="6">
        <v>4829.1943642864971</v>
      </c>
      <c r="CY338" s="6">
        <v>4843.9019525567246</v>
      </c>
      <c r="CZ338" s="6">
        <v>4856.6942084167822</v>
      </c>
      <c r="DA338" s="6">
        <v>4867.7862810201768</v>
      </c>
      <c r="DB338" s="6">
        <v>4877.4095726292853</v>
      </c>
      <c r="DC338" s="6">
        <v>4885.8091566005733</v>
      </c>
      <c r="DD338" s="6">
        <v>4893.2411953698029</v>
      </c>
      <c r="DE338" s="6">
        <v>4899.9703584372473</v>
      </c>
      <c r="DF338" s="6">
        <v>4906.2672403528986</v>
      </c>
      <c r="DG338" s="6">
        <v>4912.4057787016927</v>
      </c>
      <c r="DH338" s="6">
        <v>4918.6606720887039</v>
      </c>
      <c r="DI338" s="6">
        <v>4925.3047981243772</v>
      </c>
      <c r="DJ338" s="6">
        <v>4932.6066314097188</v>
      </c>
      <c r="DK338" s="6">
        <v>4940.8276615215327</v>
      </c>
      <c r="DL338" s="6">
        <v>4950.2198109976152</v>
      </c>
      <c r="DM338" s="6">
        <v>4961.0228533219733</v>
      </c>
      <c r="DN338" s="6">
        <v>4973.4618309100406</v>
      </c>
      <c r="DO338" s="6">
        <v>4987.744473093886</v>
      </c>
      <c r="DP338" s="6">
        <v>5004.0586141074264</v>
      </c>
      <c r="DQ338" s="6">
        <v>5022.5696110716399</v>
      </c>
      <c r="DR338" s="6">
        <v>5043.4177619797802</v>
      </c>
      <c r="DS338" s="6">
        <v>5066.7157236825869</v>
      </c>
      <c r="DT338" s="6">
        <v>5092.5459298734986</v>
      </c>
      <c r="DU338" s="6">
        <v>5120.9580090738682</v>
      </c>
      <c r="DV338" s="6">
        <v>5151.9662026181677</v>
      </c>
      <c r="DW338" s="6">
        <v>5185.5467826392123</v>
      </c>
      <c r="DX338" s="6">
        <v>5221.635470053362</v>
      </c>
    </row>
    <row r="339" spans="1:128" s="6" customFormat="1" x14ac:dyDescent="0.25">
      <c r="G339" s="6" t="s">
        <v>144</v>
      </c>
      <c r="H339" s="6">
        <v>3468.9306408246193</v>
      </c>
      <c r="I339" s="6">
        <v>3500.5726629537949</v>
      </c>
      <c r="J339" s="6">
        <v>3536.5178552998927</v>
      </c>
      <c r="K339" s="6">
        <v>3575.8104995125491</v>
      </c>
      <c r="L339" s="6">
        <v>3617.5934560025044</v>
      </c>
      <c r="M339" s="6">
        <v>3661.1016030769397</v>
      </c>
      <c r="N339" s="6">
        <v>3705.6556863848041</v>
      </c>
      <c r="O339" s="6">
        <v>3750.6565470723503</v>
      </c>
      <c r="P339" s="6">
        <v>3795.5796994827133</v>
      </c>
      <c r="Q339" s="6">
        <v>3839.9702314796123</v>
      </c>
      <c r="R339" s="6">
        <v>3883.4380025484388</v>
      </c>
      <c r="S339" s="6">
        <v>3925.6531167415933</v>
      </c>
      <c r="T339" s="6">
        <v>3968.4208455036051</v>
      </c>
      <c r="U339" s="6">
        <v>4009.9657417544477</v>
      </c>
      <c r="V339" s="6">
        <v>4049.9982429848069</v>
      </c>
      <c r="W339" s="6">
        <v>4088.2907427304904</v>
      </c>
      <c r="X339" s="6">
        <v>4124.6729409917316</v>
      </c>
      <c r="Y339" s="6">
        <v>4159.0270233969768</v>
      </c>
      <c r="Z339" s="6">
        <v>4191.2826718655851</v>
      </c>
      <c r="AA339" s="6">
        <v>4221.4119257330613</v>
      </c>
      <c r="AB339" s="6">
        <v>4249.4239231388074</v>
      </c>
      <c r="AC339" s="6">
        <v>4275.3595585896701</v>
      </c>
      <c r="AD339" s="6">
        <v>4299.2860946320843</v>
      </c>
      <c r="AE339" s="6">
        <v>4321.2917641005506</v>
      </c>
      <c r="AF339" s="6">
        <v>4341.480395049155</v>
      </c>
      <c r="AG339" s="6">
        <v>4359.9660837844267</v>
      </c>
      <c r="AH339" s="6">
        <v>4376.8679329501474</v>
      </c>
      <c r="AI339" s="6">
        <v>4392.3048618955272</v>
      </c>
      <c r="AJ339" s="6">
        <v>4406.3904860951561</v>
      </c>
      <c r="AK339" s="6">
        <v>4419.2280516694245</v>
      </c>
      <c r="AL339" s="6">
        <v>4430.9054005445714</v>
      </c>
      <c r="AM339" s="6">
        <v>4441.4899319389906</v>
      </c>
      <c r="AN339" s="6">
        <v>4451.02351709293</v>
      </c>
      <c r="AO339" s="6">
        <v>4459.5173168784995</v>
      </c>
      <c r="AP339" s="6">
        <v>4466.9464465214614</v>
      </c>
      <c r="AQ339" s="6">
        <v>4473.2444285012234</v>
      </c>
      <c r="AR339" s="6">
        <v>4478.2973741155429</v>
      </c>
      <c r="AS339" s="6">
        <v>4481.9378365269149</v>
      </c>
      <c r="AT339" s="6">
        <v>4492.9327801499512</v>
      </c>
      <c r="AU339" s="6">
        <v>4505.2183800045286</v>
      </c>
      <c r="AV339" s="6">
        <v>4519.0012311184018</v>
      </c>
      <c r="AW339" s="6">
        <v>4536.5549404456488</v>
      </c>
      <c r="AX339" s="6">
        <v>4551.4171896909083</v>
      </c>
      <c r="AY339" s="6">
        <v>4568.2759383723378</v>
      </c>
      <c r="AZ339" s="6">
        <v>4587.2589303452796</v>
      </c>
      <c r="BA339" s="6">
        <v>4608.4687673645167</v>
      </c>
      <c r="BB339" s="6">
        <v>4631.9805468589384</v>
      </c>
      <c r="BC339" s="6">
        <v>4657.8395177591556</v>
      </c>
      <c r="BD339" s="6">
        <v>4686.0587325833249</v>
      </c>
      <c r="BE339" s="6">
        <v>4716.6166994701252</v>
      </c>
      <c r="BF339" s="6">
        <v>4749.4550341629219</v>
      </c>
      <c r="BY339" s="6" t="s">
        <v>142</v>
      </c>
      <c r="BZ339" s="6">
        <v>3696.5923315648529</v>
      </c>
      <c r="CA339" s="6">
        <v>3732.2596451743557</v>
      </c>
      <c r="CB339" s="6">
        <v>3772.2338954510901</v>
      </c>
      <c r="CC339" s="6">
        <v>3815.6308272860265</v>
      </c>
      <c r="CD339" s="6">
        <v>3861.6333621800768</v>
      </c>
      <c r="CE339" s="6">
        <v>3909.4904776847325</v>
      </c>
      <c r="CF339" s="6">
        <v>3958.5159244635388</v>
      </c>
      <c r="CG339" s="6">
        <v>4008.0867971056819</v>
      </c>
      <c r="CH339" s="6">
        <v>4057.6419732204467</v>
      </c>
      <c r="CI339" s="6">
        <v>4106.6804338979646</v>
      </c>
      <c r="CJ339" s="6">
        <v>4154.7594773216906</v>
      </c>
      <c r="CK339" s="6">
        <v>4201.4928361473148</v>
      </c>
      <c r="CL339" s="6">
        <v>4246.2409624593147</v>
      </c>
      <c r="CM339" s="6">
        <v>4289.0940782869302</v>
      </c>
      <c r="CN339" s="6">
        <v>4329.8227897755005</v>
      </c>
      <c r="CO339" s="6">
        <v>4368.2674762998104</v>
      </c>
      <c r="CP339" s="6">
        <v>4404.2813224904467</v>
      </c>
      <c r="CQ339" s="6">
        <v>4437.7475208956976</v>
      </c>
      <c r="CR339" s="6">
        <v>4468.592947031535</v>
      </c>
      <c r="CS339" s="6">
        <v>4496.7341137214316</v>
      </c>
      <c r="CT339" s="6">
        <v>4522.4177461530553</v>
      </c>
      <c r="CU339" s="6">
        <v>4545.453265086895</v>
      </c>
      <c r="CV339" s="6">
        <v>4565.9173962872756</v>
      </c>
      <c r="CW339" s="6">
        <v>4584.3287031234559</v>
      </c>
      <c r="CX339" s="6">
        <v>4600.5634009008991</v>
      </c>
      <c r="CY339" s="6">
        <v>4614.6618707010011</v>
      </c>
      <c r="CZ339" s="6">
        <v>4626.9992841768144</v>
      </c>
      <c r="DA339" s="6">
        <v>4637.5545932867653</v>
      </c>
      <c r="DB339" s="6">
        <v>4646.7422417109283</v>
      </c>
      <c r="DC339" s="6">
        <v>4654.8618435772205</v>
      </c>
      <c r="DD339" s="6">
        <v>4661.9009847557072</v>
      </c>
      <c r="DE339" s="6">
        <v>4668.3414096383804</v>
      </c>
      <c r="DF339" s="6">
        <v>4674.3259096988349</v>
      </c>
      <c r="DG339" s="6">
        <v>4680.1103904413367</v>
      </c>
      <c r="DH339" s="6">
        <v>4686.111314173022</v>
      </c>
      <c r="DI339" s="6">
        <v>4692.5299680602211</v>
      </c>
      <c r="DJ339" s="6">
        <v>4699.4743778860857</v>
      </c>
      <c r="DK339" s="6">
        <v>4707.2327409262871</v>
      </c>
      <c r="DL339" s="6">
        <v>4716.1461921246873</v>
      </c>
      <c r="DM339" s="6">
        <v>4726.4607317940572</v>
      </c>
      <c r="DN339" s="6">
        <v>4738.1325374568696</v>
      </c>
      <c r="DO339" s="6">
        <v>4751.4201522142248</v>
      </c>
      <c r="DP339" s="6">
        <v>4766.7136120110044</v>
      </c>
      <c r="DQ339" s="6">
        <v>4784.2361266022635</v>
      </c>
      <c r="DR339" s="6">
        <v>4804.122719427126</v>
      </c>
      <c r="DS339" s="6">
        <v>4826.3279295303291</v>
      </c>
      <c r="DT339" s="6">
        <v>4850.9733748710541</v>
      </c>
      <c r="DU339" s="6">
        <v>4878.1349826786081</v>
      </c>
      <c r="DV339" s="6">
        <v>4907.6728452055213</v>
      </c>
      <c r="DW339" s="6">
        <v>4939.6611180734171</v>
      </c>
      <c r="DX339" s="6">
        <v>4974.0385701521063</v>
      </c>
    </row>
    <row r="340" spans="1:128" s="6" customFormat="1" x14ac:dyDescent="0.25">
      <c r="G340" s="6" t="s">
        <v>145</v>
      </c>
      <c r="H340" s="6">
        <v>3219.7980814257076</v>
      </c>
      <c r="I340" s="6">
        <v>3249.2511381825789</v>
      </c>
      <c r="J340" s="6">
        <v>3282.5997073653971</v>
      </c>
      <c r="K340" s="6">
        <v>3318.9491188258698</v>
      </c>
      <c r="L340" s="6">
        <v>3357.5041936195221</v>
      </c>
      <c r="M340" s="6">
        <v>3397.5621264014758</v>
      </c>
      <c r="N340" s="6">
        <v>3438.5057694063153</v>
      </c>
      <c r="O340" s="6">
        <v>3479.7972959311387</v>
      </c>
      <c r="P340" s="6">
        <v>3520.9722224549932</v>
      </c>
      <c r="Q340" s="6">
        <v>3561.6337696752516</v>
      </c>
      <c r="R340" s="6">
        <v>3601.447543825735</v>
      </c>
      <c r="S340" s="6">
        <v>3640.1365206660589</v>
      </c>
      <c r="T340" s="6">
        <v>3680.0688951249872</v>
      </c>
      <c r="U340" s="6">
        <v>3719.1968896497356</v>
      </c>
      <c r="V340" s="6">
        <v>3757.2571209794805</v>
      </c>
      <c r="W340" s="6">
        <v>3794.0430879040855</v>
      </c>
      <c r="X340" s="6">
        <v>3829.4010470107578</v>
      </c>
      <c r="Y340" s="6">
        <v>3863.2254887004456</v>
      </c>
      <c r="Z340" s="6">
        <v>3895.4542312704198</v>
      </c>
      <c r="AA340" s="6">
        <v>3926.0631716275943</v>
      </c>
      <c r="AB340" s="6">
        <v>3955.0607436936343</v>
      </c>
      <c r="AC340" s="6">
        <v>3982.4821414219473</v>
      </c>
      <c r="AD340" s="6">
        <v>4008.3833641488823</v>
      </c>
      <c r="AE340" s="6">
        <v>4032.8351392767659</v>
      </c>
      <c r="AF340" s="6">
        <v>4055.9167725349407</v>
      </c>
      <c r="AG340" s="6">
        <v>4077.7099707897873</v>
      </c>
      <c r="AH340" s="6">
        <v>4098.2926781213882</v>
      </c>
      <c r="AI340" s="6">
        <v>4117.7329642848872</v>
      </c>
      <c r="AJ340" s="6">
        <v>4136.0830074910655</v>
      </c>
      <c r="AK340" s="6">
        <v>4153.3732226058537</v>
      </c>
      <c r="AL340" s="6">
        <v>4169.6066035166186</v>
      </c>
      <c r="AM340" s="6">
        <v>4184.7533768983512</v>
      </c>
      <c r="AN340" s="6">
        <v>4198.7461065139123</v>
      </c>
      <c r="AO340" s="6">
        <v>4211.4754452992065</v>
      </c>
      <c r="AP340" s="6">
        <v>4222.7868098417684</v>
      </c>
      <c r="AQ340" s="6">
        <v>4232.4783517542146</v>
      </c>
      <c r="AR340" s="6">
        <v>4240.3007265676615</v>
      </c>
      <c r="AS340" s="6">
        <v>4245.9593175142227</v>
      </c>
      <c r="AT340" s="6">
        <v>4260.1190191749147</v>
      </c>
      <c r="AU340" s="6">
        <v>4275.371175184293</v>
      </c>
      <c r="AV340" s="6">
        <v>4291.8918370572956</v>
      </c>
      <c r="AW340" s="6">
        <v>4312.5154006316825</v>
      </c>
      <c r="AX340" s="6">
        <v>4328.9826207584874</v>
      </c>
      <c r="AY340" s="6">
        <v>4347.0628181583943</v>
      </c>
      <c r="AZ340" s="6">
        <v>4366.8688299131782</v>
      </c>
      <c r="BA340" s="6">
        <v>4388.4928458118648</v>
      </c>
      <c r="BB340" s="6">
        <v>4412.004524915752</v>
      </c>
      <c r="BC340" s="6">
        <v>4437.4490994469634</v>
      </c>
      <c r="BD340" s="6">
        <v>4464.84543742196</v>
      </c>
      <c r="BE340" s="6">
        <v>4494.1840703261887</v>
      </c>
      <c r="BF340" s="6">
        <v>4518.4280755492455</v>
      </c>
      <c r="BY340" s="6" t="s">
        <v>143</v>
      </c>
      <c r="BZ340" s="6">
        <v>3308.0484091486064</v>
      </c>
      <c r="CA340" s="6">
        <v>3337.5959047866345</v>
      </c>
      <c r="CB340" s="6">
        <v>3370.5320592889716</v>
      </c>
      <c r="CC340" s="6">
        <v>3406.4396130692226</v>
      </c>
      <c r="CD340" s="6">
        <v>3444.8683270049733</v>
      </c>
      <c r="CE340" s="6">
        <v>3485.3476478665034</v>
      </c>
      <c r="CF340" s="6">
        <v>3527.397901379748</v>
      </c>
      <c r="CG340" s="6">
        <v>3570.540125670741</v>
      </c>
      <c r="CH340" s="6">
        <v>3614.3046492051039</v>
      </c>
      <c r="CI340" s="6">
        <v>3658.2385093635844</v>
      </c>
      <c r="CJ340" s="6">
        <v>3701.9118004325769</v>
      </c>
      <c r="CK340" s="6">
        <v>3744.9230329902985</v>
      </c>
      <c r="CL340" s="6">
        <v>3785.781401327009</v>
      </c>
      <c r="CM340" s="6">
        <v>3825.5056891751615</v>
      </c>
      <c r="CN340" s="6">
        <v>3863.8133190738281</v>
      </c>
      <c r="CO340" s="6">
        <v>3900.4947140394133</v>
      </c>
      <c r="CP340" s="6">
        <v>3935.3746966222043</v>
      </c>
      <c r="CQ340" s="6">
        <v>3968.3199336619805</v>
      </c>
      <c r="CR340" s="6">
        <v>3999.2443387521294</v>
      </c>
      <c r="CS340" s="6">
        <v>4028.0710488060404</v>
      </c>
      <c r="CT340" s="6">
        <v>4054.9482766849983</v>
      </c>
      <c r="CU340" s="6">
        <v>4079.7545345808276</v>
      </c>
      <c r="CV340" s="6">
        <v>4102.5426773018435</v>
      </c>
      <c r="CW340" s="6">
        <v>4123.6579522037127</v>
      </c>
      <c r="CX340" s="6">
        <v>4143.0300090119599</v>
      </c>
      <c r="CY340" s="6">
        <v>4160.685490429506</v>
      </c>
      <c r="CZ340" s="6">
        <v>4176.8628832251825</v>
      </c>
      <c r="DA340" s="6">
        <v>4191.5278922712978</v>
      </c>
      <c r="DB340" s="6">
        <v>4204.9187264295515</v>
      </c>
      <c r="DC340" s="6">
        <v>4217.1821385294188</v>
      </c>
      <c r="DD340" s="6">
        <v>4228.2336553940495</v>
      </c>
      <c r="DE340" s="6">
        <v>4238.2932926848771</v>
      </c>
      <c r="DF340" s="6">
        <v>4247.3280763105386</v>
      </c>
      <c r="DG340" s="6">
        <v>4255.3484452399362</v>
      </c>
      <c r="DH340" s="6">
        <v>4262.4372706008598</v>
      </c>
      <c r="DI340" s="6">
        <v>4268.4967994292065</v>
      </c>
      <c r="DJ340" s="6">
        <v>4273.3262694275518</v>
      </c>
      <c r="DK340" s="6">
        <v>4276.7958845043704</v>
      </c>
      <c r="DL340" s="6">
        <v>4287.2614768536096</v>
      </c>
      <c r="DM340" s="6">
        <v>4299.0072673756185</v>
      </c>
      <c r="DN340" s="6">
        <v>4312.0596293234521</v>
      </c>
      <c r="DO340" s="6">
        <v>4328.8824026885759</v>
      </c>
      <c r="DP340" s="6">
        <v>4342.9353995338715</v>
      </c>
      <c r="DQ340" s="6">
        <v>4358.9860616935166</v>
      </c>
      <c r="DR340" s="6">
        <v>4377.1555528773197</v>
      </c>
      <c r="DS340" s="6">
        <v>4397.4394315421159</v>
      </c>
      <c r="DT340" s="6">
        <v>4419.9311208129229</v>
      </c>
      <c r="DU340" s="6">
        <v>4444.6860122419166</v>
      </c>
      <c r="DV340" s="6">
        <v>4471.6080526729402</v>
      </c>
      <c r="DW340" s="6">
        <v>4500.7299933970753</v>
      </c>
      <c r="DX340" s="6">
        <v>4531.4367446260749</v>
      </c>
    </row>
    <row r="341" spans="1:128" s="6" customFormat="1" x14ac:dyDescent="0.25">
      <c r="BY341" s="6" t="s">
        <v>144</v>
      </c>
      <c r="BZ341" s="6">
        <v>3468.9306408246193</v>
      </c>
      <c r="CA341" s="6">
        <v>3499.9048351995225</v>
      </c>
      <c r="CB341" s="6">
        <v>3534.4349278758341</v>
      </c>
      <c r="CC341" s="6">
        <v>3572.0653150236262</v>
      </c>
      <c r="CD341" s="6">
        <v>3612.3117576476548</v>
      </c>
      <c r="CE341" s="6">
        <v>3654.6736987309482</v>
      </c>
      <c r="CF341" s="6">
        <v>3698.6451305592636</v>
      </c>
      <c r="CG341" s="6">
        <v>3743.7241238834076</v>
      </c>
      <c r="CH341" s="6">
        <v>3789.4211219772274</v>
      </c>
      <c r="CI341" s="6">
        <v>3835.2660947121408</v>
      </c>
      <c r="CJ341" s="6">
        <v>3880.8146404433705</v>
      </c>
      <c r="CK341" s="6">
        <v>3925.6531167415937</v>
      </c>
      <c r="CL341" s="6">
        <v>3968.4208455036051</v>
      </c>
      <c r="CM341" s="6">
        <v>4009.9657417544477</v>
      </c>
      <c r="CN341" s="6">
        <v>4049.9982429848078</v>
      </c>
      <c r="CO341" s="6">
        <v>4088.2907427304913</v>
      </c>
      <c r="CP341" s="6">
        <v>4124.6729409917325</v>
      </c>
      <c r="CQ341" s="6">
        <v>4159.0270233969786</v>
      </c>
      <c r="CR341" s="6">
        <v>4191.2826718655861</v>
      </c>
      <c r="CS341" s="6">
        <v>4221.4119257330622</v>
      </c>
      <c r="CT341" s="6">
        <v>4249.4239231388092</v>
      </c>
      <c r="CU341" s="6">
        <v>4275.3595585896719</v>
      </c>
      <c r="CV341" s="6">
        <v>4299.2860946320861</v>
      </c>
      <c r="CW341" s="6">
        <v>4321.2917641005524</v>
      </c>
      <c r="CX341" s="6">
        <v>4341.4803950491569</v>
      </c>
      <c r="CY341" s="6">
        <v>4359.9660837844276</v>
      </c>
      <c r="CZ341" s="6">
        <v>4376.8679329501492</v>
      </c>
      <c r="DA341" s="6">
        <v>4392.3048618955281</v>
      </c>
      <c r="DB341" s="6">
        <v>4406.390486095157</v>
      </c>
      <c r="DC341" s="6">
        <v>4419.2280516694245</v>
      </c>
      <c r="DD341" s="6">
        <v>4430.9054005445714</v>
      </c>
      <c r="DE341" s="6">
        <v>4441.4899319389906</v>
      </c>
      <c r="DF341" s="6">
        <v>4451.02351709293</v>
      </c>
      <c r="DG341" s="6">
        <v>4459.5173168784995</v>
      </c>
      <c r="DH341" s="6">
        <v>4466.9464465214614</v>
      </c>
      <c r="DI341" s="6">
        <v>4473.2444285012234</v>
      </c>
      <c r="DJ341" s="6">
        <v>4478.2973741155429</v>
      </c>
      <c r="DK341" s="6">
        <v>4481.9378365269149</v>
      </c>
      <c r="DL341" s="6">
        <v>4492.9327801499503</v>
      </c>
      <c r="DM341" s="6">
        <v>4505.2183800045286</v>
      </c>
      <c r="DN341" s="6">
        <v>4519.00124076063</v>
      </c>
      <c r="DO341" s="6">
        <v>4536.8523727261982</v>
      </c>
      <c r="DP341" s="6">
        <v>4551.691715392114</v>
      </c>
      <c r="DQ341" s="6">
        <v>4568.5293182307623</v>
      </c>
      <c r="DR341" s="6">
        <v>4587.4927962968068</v>
      </c>
      <c r="DS341" s="6">
        <v>4608.6846222616805</v>
      </c>
      <c r="DT341" s="6">
        <v>4632.179777812933</v>
      </c>
      <c r="DU341" s="6">
        <v>4658.0234050535901</v>
      </c>
      <c r="DV341" s="6">
        <v>4686.228457901484</v>
      </c>
      <c r="DW341" s="6">
        <v>4716.7733534886265</v>
      </c>
      <c r="DX341" s="6">
        <v>4749.5996235605371</v>
      </c>
    </row>
    <row r="342" spans="1:128" s="6" customFormat="1" x14ac:dyDescent="0.25">
      <c r="BY342" s="6" t="s">
        <v>145</v>
      </c>
      <c r="BZ342" s="6">
        <v>3219.7980814257076</v>
      </c>
      <c r="CA342" s="6">
        <v>3248.3193414964494</v>
      </c>
      <c r="CB342" s="6">
        <v>3279.517468802997</v>
      </c>
      <c r="CC342" s="6">
        <v>3313.268764833525</v>
      </c>
      <c r="CD342" s="6">
        <v>3349.3655983483527</v>
      </c>
      <c r="CE342" s="6">
        <v>3387.5338063155987</v>
      </c>
      <c r="CF342" s="6">
        <v>3427.4485027667793</v>
      </c>
      <c r="CG342" s="6">
        <v>3468.7483831121031</v>
      </c>
      <c r="CH342" s="6">
        <v>3511.0486066418798</v>
      </c>
      <c r="CI342" s="6">
        <v>3553.9523353917916</v>
      </c>
      <c r="CJ342" s="6">
        <v>3597.0610032512041</v>
      </c>
      <c r="CK342" s="6">
        <v>3639.983385131492</v>
      </c>
      <c r="CL342" s="6">
        <v>3681.1472744585253</v>
      </c>
      <c r="CM342" s="6">
        <v>3721.6192687460943</v>
      </c>
      <c r="CN342" s="6">
        <v>3761.0924333171374</v>
      </c>
      <c r="CO342" s="6">
        <v>3799.3158263722839</v>
      </c>
      <c r="CP342" s="6">
        <v>3836.0919658245612</v>
      </c>
      <c r="CQ342" s="6">
        <v>3871.2737877971372</v>
      </c>
      <c r="CR342" s="6">
        <v>3904.7610829099922</v>
      </c>
      <c r="CS342" s="6">
        <v>3936.4964030040592</v>
      </c>
      <c r="CT342" s="6">
        <v>3966.4604425526004</v>
      </c>
      <c r="CU342" s="6">
        <v>3994.6669144771749</v>
      </c>
      <c r="CV342" s="6">
        <v>4021.1569574111718</v>
      </c>
      <c r="CW342" s="6">
        <v>4045.9931284082672</v>
      </c>
      <c r="CX342" s="6">
        <v>4069.2530498091887</v>
      </c>
      <c r="CY342" s="6">
        <v>4091.0227903779992</v>
      </c>
      <c r="CZ342" s="6">
        <v>4111.3900688170879</v>
      </c>
      <c r="DA342" s="6">
        <v>4130.4373733132088</v>
      </c>
      <c r="DB342" s="6">
        <v>4148.2350957498938</v>
      </c>
      <c r="DC342" s="6">
        <v>4164.8347863805611</v>
      </c>
      <c r="DD342" s="6">
        <v>4180.2626475842717</v>
      </c>
      <c r="DE342" s="6">
        <v>4194.5134080181215</v>
      </c>
      <c r="DF342" s="6">
        <v>4207.5447558833102</v>
      </c>
      <c r="DG342" s="6">
        <v>4219.2725674877038</v>
      </c>
      <c r="DH342" s="6">
        <v>4229.5672502619018</v>
      </c>
      <c r="DI342" s="6">
        <v>4238.2516324304797</v>
      </c>
      <c r="DJ342" s="6">
        <v>4245.1009763044476</v>
      </c>
      <c r="DK342" s="6">
        <v>4249.8458635639809</v>
      </c>
      <c r="DL342" s="6">
        <v>4263.2271292207442</v>
      </c>
      <c r="DM342" s="6">
        <v>4277.8140799417251</v>
      </c>
      <c r="DN342" s="6">
        <v>4293.7930130272443</v>
      </c>
      <c r="DO342" s="6">
        <v>4314.3798230268567</v>
      </c>
      <c r="DP342" s="6">
        <v>4330.5384063875736</v>
      </c>
      <c r="DQ342" s="6">
        <v>4348.4156179657657</v>
      </c>
      <c r="DR342" s="6">
        <v>4368.0911152615363</v>
      </c>
      <c r="DS342" s="6">
        <v>4389.6087204772248</v>
      </c>
      <c r="DT342" s="6">
        <v>4412.973834637005</v>
      </c>
      <c r="DU342" s="6">
        <v>4438.1516854536249</v>
      </c>
      <c r="DV342" s="6">
        <v>4465.066592100763</v>
      </c>
      <c r="DW342" s="6">
        <v>4493.6022367416454</v>
      </c>
      <c r="DX342" s="6">
        <v>4517.3899999288178</v>
      </c>
    </row>
    <row r="343" spans="1:128" s="6" customFormat="1" x14ac:dyDescent="0.25"/>
    <row r="344" spans="1:128" s="6" customFormat="1" x14ac:dyDescent="0.25">
      <c r="G344" s="6" t="s">
        <v>166</v>
      </c>
    </row>
    <row r="345" spans="1:128" s="6" customFormat="1" x14ac:dyDescent="0.25"/>
    <row r="346" spans="1:128" s="6" customFormat="1" x14ac:dyDescent="0.25">
      <c r="A346" s="6" t="s">
        <v>167</v>
      </c>
      <c r="BY346" s="6" t="s">
        <v>166</v>
      </c>
    </row>
    <row r="347" spans="1:128" s="6" customFormat="1" x14ac:dyDescent="0.25">
      <c r="A347" s="6" t="s">
        <v>168</v>
      </c>
      <c r="C347" s="6">
        <v>-47.571259471333008</v>
      </c>
      <c r="G347" s="6" t="s">
        <v>168</v>
      </c>
      <c r="H347" s="6">
        <v>-47.571259471333008</v>
      </c>
      <c r="I347" s="6">
        <v>-47.602528367894578</v>
      </c>
      <c r="J347" s="6">
        <v>-47.614256293987637</v>
      </c>
      <c r="K347" s="6">
        <v>-47.613284039030979</v>
      </c>
      <c r="L347" s="6">
        <v>-47.605009161233561</v>
      </c>
      <c r="M347" s="6">
        <v>-47.593567362037128</v>
      </c>
      <c r="N347" s="6">
        <v>-47.582017806902414</v>
      </c>
      <c r="O347" s="6">
        <v>-47.572521233647301</v>
      </c>
      <c r="P347" s="6">
        <v>-47.566503843101351</v>
      </c>
      <c r="Q347" s="6">
        <v>-47.564803222528653</v>
      </c>
      <c r="R347" s="6">
        <v>-47.567794931650198</v>
      </c>
      <c r="S347" s="6">
        <v>-47.575500000000105</v>
      </c>
      <c r="T347" s="6">
        <v>-47.598499999999987</v>
      </c>
      <c r="U347" s="6">
        <v>-47.606499999999997</v>
      </c>
      <c r="V347" s="6">
        <v>-47.601999999999919</v>
      </c>
      <c r="W347" s="6">
        <v>-47.582500000000081</v>
      </c>
      <c r="X347" s="6">
        <v>-47.552499999999995</v>
      </c>
      <c r="Y347" s="6">
        <v>-47.518999999999977</v>
      </c>
      <c r="Z347" s="6">
        <v>-47.487999999999971</v>
      </c>
      <c r="AA347" s="6">
        <v>-47.475500000000004</v>
      </c>
      <c r="AB347" s="6">
        <v>-47.435000000000116</v>
      </c>
      <c r="AC347" s="6">
        <v>-47.419500000000056</v>
      </c>
      <c r="AD347" s="6">
        <v>-47.431499999999957</v>
      </c>
      <c r="AE347" s="6">
        <v>-47.387500000000024</v>
      </c>
      <c r="AF347" s="6">
        <v>-47.343500000000091</v>
      </c>
      <c r="AG347" s="6">
        <v>-47.325500000000019</v>
      </c>
      <c r="AH347" s="6">
        <v>-47.294500000000014</v>
      </c>
      <c r="AI347" s="6">
        <v>-47.297000000000033</v>
      </c>
      <c r="AJ347" s="6">
        <v>-47.293000000000028</v>
      </c>
      <c r="AK347" s="6">
        <v>-47.269000000000005</v>
      </c>
      <c r="AL347" s="6">
        <v>-47.277499999999975</v>
      </c>
      <c r="AM347" s="6">
        <v>-47.271499999999911</v>
      </c>
      <c r="AN347" s="6">
        <v>-47.27449999999989</v>
      </c>
      <c r="AO347" s="6">
        <v>-47.287499999999923</v>
      </c>
      <c r="AP347" s="6">
        <v>-47.278999999999961</v>
      </c>
      <c r="AQ347" s="6">
        <v>-47.260999999999996</v>
      </c>
      <c r="AR347" s="6">
        <v>-47.263500000000015</v>
      </c>
      <c r="AS347" s="6">
        <v>-47.278500000000001</v>
      </c>
      <c r="AT347" s="6">
        <v>-47.285499999999978</v>
      </c>
      <c r="AU347" s="6">
        <v>-47.28100000000002</v>
      </c>
      <c r="AV347" s="6">
        <v>-47.316999972677579</v>
      </c>
      <c r="AW347" s="6">
        <v>-47.380999880071272</v>
      </c>
      <c r="AX347" s="6">
        <v>-47.430499809076096</v>
      </c>
      <c r="AY347" s="6">
        <v>-47.452499828676942</v>
      </c>
      <c r="AZ347" s="6">
        <v>-47.446999846334379</v>
      </c>
      <c r="BA347" s="6">
        <v>-47.444499862236647</v>
      </c>
      <c r="BB347" s="6">
        <v>-47.436499876551849</v>
      </c>
      <c r="BC347" s="6">
        <v>-47.417499889432335</v>
      </c>
      <c r="BD347" s="6">
        <v>-47.417499901015958</v>
      </c>
      <c r="BE347" s="6">
        <v>-47.417499911426518</v>
      </c>
      <c r="BF347" s="6">
        <v>-47.41749992077726</v>
      </c>
    </row>
    <row r="348" spans="1:128" s="6" customFormat="1" x14ac:dyDescent="0.25">
      <c r="A348" s="6" t="s">
        <v>169</v>
      </c>
      <c r="C348" s="6">
        <v>-147.67978253108805</v>
      </c>
      <c r="G348" s="6" t="s">
        <v>169</v>
      </c>
      <c r="H348" s="6">
        <v>-147.67978253108805</v>
      </c>
      <c r="I348" s="6">
        <v>-148.1553134639413</v>
      </c>
      <c r="J348" s="6">
        <v>-148.54135825590697</v>
      </c>
      <c r="K348" s="6">
        <v>-148.87022682201857</v>
      </c>
      <c r="L348" s="6">
        <v>-149.16580851718231</v>
      </c>
      <c r="M348" s="6">
        <v>-149.44481299708357</v>
      </c>
      <c r="N348" s="6">
        <v>-149.71798943949543</v>
      </c>
      <c r="O348" s="6">
        <v>-149.99126480100566</v>
      </c>
      <c r="P348" s="6">
        <v>-150.26676698798113</v>
      </c>
      <c r="Q348" s="6">
        <v>-150.54371785671094</v>
      </c>
      <c r="R348" s="6">
        <v>-150.81919431034285</v>
      </c>
      <c r="S348" s="6">
        <v>-151.08876437895989</v>
      </c>
      <c r="T348" s="6">
        <v>-150.91355036581399</v>
      </c>
      <c r="U348" s="6">
        <v>-150.60702392824243</v>
      </c>
      <c r="V348" s="6">
        <v>-150.19081099503683</v>
      </c>
      <c r="W348" s="6">
        <v>-149.67852498295298</v>
      </c>
      <c r="X348" s="6">
        <v>-149.08440055096861</v>
      </c>
      <c r="Y348" s="6">
        <v>-148.42120121476532</v>
      </c>
      <c r="Z348" s="6">
        <v>-147.69865316797791</v>
      </c>
      <c r="AA348" s="6">
        <v>-146.93150591839844</v>
      </c>
      <c r="AB348" s="6">
        <v>-146.09170427035778</v>
      </c>
      <c r="AC348" s="6">
        <v>-145.21686112356358</v>
      </c>
      <c r="AD348" s="6">
        <v>-144.31181982119122</v>
      </c>
      <c r="AE348" s="6">
        <v>-143.32423787986804</v>
      </c>
      <c r="AF348" s="6">
        <v>-142.29613962394794</v>
      </c>
      <c r="AG348" s="6">
        <v>-141.25249066953228</v>
      </c>
      <c r="AH348" s="6">
        <v>-140.17740546463543</v>
      </c>
      <c r="AI348" s="6">
        <v>-139.11568619320701</v>
      </c>
      <c r="AJ348" s="6">
        <v>-138.05813054845794</v>
      </c>
      <c r="AK348" s="6">
        <v>-137.01735729022624</v>
      </c>
      <c r="AL348" s="6">
        <v>-136.05556463483836</v>
      </c>
      <c r="AM348" s="6">
        <v>-135.17392377342563</v>
      </c>
      <c r="AN348" s="6">
        <v>-134.42661667461607</v>
      </c>
      <c r="AO348" s="6">
        <v>-133.85949199541713</v>
      </c>
      <c r="AP348" s="6">
        <v>-133.5038641217582</v>
      </c>
      <c r="AQ348" s="6">
        <v>-133.42719387638914</v>
      </c>
      <c r="AR348" s="6">
        <v>-133.71647690082099</v>
      </c>
      <c r="AS348" s="6">
        <v>-134.44245908626172</v>
      </c>
      <c r="AT348" s="6">
        <v>-133.95951734468227</v>
      </c>
      <c r="AU348" s="6">
        <v>-133.46876100571779</v>
      </c>
      <c r="AV348" s="6">
        <v>-133.00461861563829</v>
      </c>
      <c r="AW348" s="6">
        <v>-132.16583212663323</v>
      </c>
      <c r="AX348" s="6">
        <v>-132.17971601181057</v>
      </c>
      <c r="AY348" s="6">
        <v>-132.17729599500939</v>
      </c>
      <c r="AZ348" s="6">
        <v>-132.15823786613291</v>
      </c>
      <c r="BA348" s="6">
        <v>-132.14223921886457</v>
      </c>
      <c r="BB348" s="6">
        <v>-132.12392800391248</v>
      </c>
      <c r="BC348" s="6">
        <v>-132.09972285729009</v>
      </c>
      <c r="BD348" s="6">
        <v>-132.08939556982691</v>
      </c>
      <c r="BE348" s="6">
        <v>-132.08081848748131</v>
      </c>
      <c r="BF348" s="6">
        <v>-132.19236835843319</v>
      </c>
      <c r="BS348" s="6" t="s">
        <v>167</v>
      </c>
    </row>
    <row r="349" spans="1:128" s="6" customFormat="1" x14ac:dyDescent="0.25">
      <c r="A349" s="6" t="s">
        <v>170</v>
      </c>
      <c r="C349" s="6">
        <v>-106.22840040809345</v>
      </c>
      <c r="G349" s="6" t="s">
        <v>170</v>
      </c>
      <c r="H349" s="6">
        <v>-106.22840040809345</v>
      </c>
      <c r="I349" s="6">
        <v>-106.74042859247446</v>
      </c>
      <c r="J349" s="6">
        <v>-107.17288130063606</v>
      </c>
      <c r="K349" s="6">
        <v>-107.5538361909375</v>
      </c>
      <c r="L349" s="6">
        <v>-107.90371776115038</v>
      </c>
      <c r="M349" s="6">
        <v>-108.23647126120184</v>
      </c>
      <c r="N349" s="6">
        <v>-108.56070352979586</v>
      </c>
      <c r="O349" s="6">
        <v>-108.88073910025543</v>
      </c>
      <c r="P349" s="6">
        <v>-109.19756287488536</v>
      </c>
      <c r="Q349" s="6">
        <v>-109.50963780096534</v>
      </c>
      <c r="R349" s="6">
        <v>-109.81359783604083</v>
      </c>
      <c r="S349" s="6">
        <v>-110.10482400000011</v>
      </c>
      <c r="T349" s="6">
        <v>-109.91156665308654</v>
      </c>
      <c r="U349" s="6">
        <v>-109.58695753417602</v>
      </c>
      <c r="V349" s="6">
        <v>-109.15286516327861</v>
      </c>
      <c r="W349" s="6">
        <v>-108.62609270374412</v>
      </c>
      <c r="X349" s="6">
        <v>-108.01918785156272</v>
      </c>
      <c r="Y349" s="6">
        <v>-107.34123570134435</v>
      </c>
      <c r="Z349" s="6">
        <v>-106.5986345889789</v>
      </c>
      <c r="AA349" s="6">
        <v>-105.79585491097632</v>
      </c>
      <c r="AB349" s="6">
        <v>-104.93618092048685</v>
      </c>
      <c r="AC349" s="6">
        <v>-104.02243550000046</v>
      </c>
      <c r="AD349" s="6">
        <v>-103.0576879107269</v>
      </c>
      <c r="AE349" s="6">
        <v>-102.04594451865634</v>
      </c>
      <c r="AF349" s="6">
        <v>-100.99282249729879</v>
      </c>
      <c r="AG349" s="6">
        <v>-99.906206507104358</v>
      </c>
      <c r="AH349" s="6">
        <v>-98.796888351562856</v>
      </c>
      <c r="AI349" s="6">
        <v>-97.679189609984235</v>
      </c>
      <c r="AJ349" s="6">
        <v>-96.571567246958693</v>
      </c>
      <c r="AK349" s="6">
        <v>-95.497202198496112</v>
      </c>
      <c r="AL349" s="6">
        <v>-94.484570934846516</v>
      </c>
      <c r="AM349" s="6">
        <v>-93.568000000000097</v>
      </c>
      <c r="AN349" s="6">
        <v>-92.788203527866543</v>
      </c>
      <c r="AO349" s="6">
        <v>-92.192803735136053</v>
      </c>
      <c r="AP349" s="6">
        <v>-91.836834390818581</v>
      </c>
      <c r="AQ349" s="6">
        <v>-91.78322726246391</v>
      </c>
      <c r="AR349" s="6">
        <v>-92.103281539062436</v>
      </c>
      <c r="AS349" s="6">
        <v>-92.877116230623997</v>
      </c>
      <c r="AT349" s="6">
        <v>-92.37711623062394</v>
      </c>
      <c r="AU349" s="6">
        <v>-91.877116230623997</v>
      </c>
      <c r="AV349" s="6">
        <v>-91.37711623062394</v>
      </c>
      <c r="AW349" s="6">
        <v>-90.459632621950561</v>
      </c>
      <c r="AX349" s="6">
        <v>-90.454860608633282</v>
      </c>
      <c r="AY349" s="6">
        <v>-90.450448252198939</v>
      </c>
      <c r="AZ349" s="6">
        <v>-90.446370529384097</v>
      </c>
      <c r="BA349" s="6">
        <v>-90.442602527739169</v>
      </c>
      <c r="BB349" s="6">
        <v>-90.439122073072923</v>
      </c>
      <c r="BC349" s="6">
        <v>-90.435908768263459</v>
      </c>
      <c r="BD349" s="6">
        <v>-90.432943794948486</v>
      </c>
      <c r="BE349" s="6">
        <v>-90.430209739699393</v>
      </c>
      <c r="BF349" s="6">
        <v>-90.427690442667853</v>
      </c>
      <c r="BS349" s="6" t="s">
        <v>168</v>
      </c>
      <c r="BU349" s="6">
        <v>-47.571259471333008</v>
      </c>
      <c r="BY349" s="6" t="s">
        <v>168</v>
      </c>
      <c r="BZ349" s="6">
        <v>-47.571259471333008</v>
      </c>
      <c r="CA349" s="6">
        <v>-47.619640548494658</v>
      </c>
      <c r="CB349" s="6">
        <v>-47.664155042113961</v>
      </c>
      <c r="CC349" s="6">
        <v>-47.699788680856116</v>
      </c>
      <c r="CD349" s="6">
        <v>-47.723629626122644</v>
      </c>
      <c r="CE349" s="6">
        <v>-47.734424791488152</v>
      </c>
      <c r="CF349" s="6">
        <v>-47.732183069466025</v>
      </c>
      <c r="CG349" s="6">
        <v>-47.717833015985313</v>
      </c>
      <c r="CH349" s="6">
        <v>-47.692936280972042</v>
      </c>
      <c r="CI349" s="6">
        <v>-47.659453961862553</v>
      </c>
      <c r="CJ349" s="6">
        <v>-47.61956067110529</v>
      </c>
      <c r="CK349" s="6">
        <v>-47.575500000000105</v>
      </c>
      <c r="CL349" s="6">
        <v>-47.598499999999987</v>
      </c>
      <c r="CM349" s="6">
        <v>-47.606499999999997</v>
      </c>
      <c r="CN349" s="6">
        <v>-47.601999999999919</v>
      </c>
      <c r="CO349" s="6">
        <v>-47.582500000000081</v>
      </c>
      <c r="CP349" s="6">
        <v>-47.552499999999995</v>
      </c>
      <c r="CQ349" s="6">
        <v>-47.518999999999977</v>
      </c>
      <c r="CR349" s="6">
        <v>-47.487999999999971</v>
      </c>
      <c r="CS349" s="6">
        <v>-47.475500000000004</v>
      </c>
      <c r="CT349" s="6">
        <v>-47.435000000000116</v>
      </c>
      <c r="CU349" s="6">
        <v>-47.419500000000056</v>
      </c>
      <c r="CV349" s="6">
        <v>-47.431499999999957</v>
      </c>
      <c r="CW349" s="6">
        <v>-47.387500000000024</v>
      </c>
      <c r="CX349" s="6">
        <v>-47.343500000000091</v>
      </c>
      <c r="CY349" s="6">
        <v>-47.325500000000019</v>
      </c>
      <c r="CZ349" s="6">
        <v>-47.294500000000014</v>
      </c>
      <c r="DA349" s="6">
        <v>-47.297000000000033</v>
      </c>
      <c r="DB349" s="6">
        <v>-47.293000000000028</v>
      </c>
      <c r="DC349" s="6">
        <v>-47.269000000000005</v>
      </c>
      <c r="DD349" s="6">
        <v>-47.277499999999975</v>
      </c>
      <c r="DE349" s="6">
        <v>-47.271500000000131</v>
      </c>
      <c r="DF349" s="6">
        <v>-47.27450000000011</v>
      </c>
      <c r="DG349" s="6">
        <v>-47.287499999999923</v>
      </c>
      <c r="DH349" s="6">
        <v>-47.278999999999961</v>
      </c>
      <c r="DI349" s="6">
        <v>-47.260999999999996</v>
      </c>
      <c r="DJ349" s="6">
        <v>-47.263500000000015</v>
      </c>
      <c r="DK349" s="6">
        <v>-47.278500000000001</v>
      </c>
      <c r="DL349" s="6">
        <v>-47.285499999999978</v>
      </c>
      <c r="DM349" s="6">
        <v>-47.28100000000002</v>
      </c>
      <c r="DN349" s="6">
        <v>-47.317000000000164</v>
      </c>
      <c r="DO349" s="6">
        <v>-47.381000000000007</v>
      </c>
      <c r="DP349" s="6">
        <v>-47.430499999999931</v>
      </c>
      <c r="DQ349" s="6">
        <v>-47.452499999999901</v>
      </c>
      <c r="DR349" s="6">
        <v>-47.446999999999903</v>
      </c>
      <c r="DS349" s="6">
        <v>-47.444499999999891</v>
      </c>
      <c r="DT349" s="6">
        <v>-47.436499999999995</v>
      </c>
      <c r="DU349" s="6">
        <v>-47.417500000000004</v>
      </c>
      <c r="DV349" s="6">
        <v>-47.41749999999989</v>
      </c>
      <c r="DW349" s="6">
        <v>-47.417500000000111</v>
      </c>
      <c r="DX349" s="6">
        <v>-47.417500000000111</v>
      </c>
    </row>
    <row r="350" spans="1:128" s="6" customFormat="1" x14ac:dyDescent="0.25">
      <c r="A350" s="6" t="s">
        <v>171</v>
      </c>
      <c r="C350" s="6">
        <v>-170.41752068161375</v>
      </c>
      <c r="G350" s="6" t="s">
        <v>171</v>
      </c>
      <c r="H350" s="6">
        <v>-170.41752068161375</v>
      </c>
      <c r="I350" s="6">
        <v>-170.87146631622562</v>
      </c>
      <c r="J350" s="6">
        <v>-171.27690047477662</v>
      </c>
      <c r="K350" s="6">
        <v>-171.66096766666172</v>
      </c>
      <c r="L350" s="6">
        <v>-172.04156709220641</v>
      </c>
      <c r="M350" s="6">
        <v>-172.4288699328398</v>
      </c>
      <c r="N350" s="6">
        <v>-172.82677523159285</v>
      </c>
      <c r="O350" s="6">
        <v>-173.23424432141977</v>
      </c>
      <c r="P350" s="6">
        <v>-173.64648218552736</v>
      </c>
      <c r="Q350" s="6">
        <v>-174.05595502328907</v>
      </c>
      <c r="R350" s="6">
        <v>-174.45324747901125</v>
      </c>
      <c r="S350" s="6">
        <v>-174.82777173880905</v>
      </c>
      <c r="T350" s="6">
        <v>-174.58684827192906</v>
      </c>
      <c r="U350" s="6">
        <v>-174.15219198517551</v>
      </c>
      <c r="V350" s="6">
        <v>-173.54489057688338</v>
      </c>
      <c r="W350" s="6">
        <v>-172.78118790135179</v>
      </c>
      <c r="X350" s="6">
        <v>-171.87318732392575</v>
      </c>
      <c r="Y350" s="6">
        <v>-170.82960232036748</v>
      </c>
      <c r="Z350" s="6">
        <v>-169.65654631830006</v>
      </c>
      <c r="AA350" s="6">
        <v>-168.35835409710464</v>
      </c>
      <c r="AB350" s="6">
        <v>-166.93842789705394</v>
      </c>
      <c r="AC350" s="6">
        <v>-165.4001024154702</v>
      </c>
      <c r="AD350" s="6">
        <v>-163.74752383452451</v>
      </c>
      <c r="AE350" s="6">
        <v>-161.98653872773349</v>
      </c>
      <c r="AF350" s="6">
        <v>-160.12558895334638</v>
      </c>
      <c r="AG350" s="6">
        <v>-158.17660829458436</v>
      </c>
      <c r="AH350" s="6">
        <v>-156.15591547457609</v>
      </c>
      <c r="AI350" s="6">
        <v>-154.08509606508358</v>
      </c>
      <c r="AJ350" s="6">
        <v>-151.99186250388851</v>
      </c>
      <c r="AK350" s="6">
        <v>-149.91087668768677</v>
      </c>
      <c r="AL350" s="6">
        <v>-147.88451313986295</v>
      </c>
      <c r="AM350" s="6">
        <v>-145.96353227063219</v>
      </c>
      <c r="AN350" s="6">
        <v>-144.2076224506873</v>
      </c>
      <c r="AO350" s="6">
        <v>-142.68575622181933</v>
      </c>
      <c r="AP350" s="6">
        <v>-141.47628971352344</v>
      </c>
      <c r="AQ350" s="6">
        <v>-140.66671500898798</v>
      </c>
      <c r="AR350" s="6">
        <v>-140.3529526221715</v>
      </c>
      <c r="AS350" s="6">
        <v>-140.63804520421675</v>
      </c>
      <c r="AT350" s="6">
        <v>-139.40811078521077</v>
      </c>
      <c r="AU350" s="6">
        <v>-138.20772417497696</v>
      </c>
      <c r="AV350" s="6">
        <v>-137.04136414937196</v>
      </c>
      <c r="AW350" s="6">
        <v>-135.37763935275549</v>
      </c>
      <c r="AX350" s="6">
        <v>-134.90569264032337</v>
      </c>
      <c r="AY350" s="6">
        <v>-134.49426194595159</v>
      </c>
      <c r="AZ350" s="6">
        <v>-134.14493186878585</v>
      </c>
      <c r="BA350" s="6">
        <v>-133.85848246835852</v>
      </c>
      <c r="BB350" s="6">
        <v>-133.63480945073215</v>
      </c>
      <c r="BC350" s="6">
        <v>-133.47285965161004</v>
      </c>
      <c r="BD350" s="6">
        <v>-133.3705886593396</v>
      </c>
      <c r="BE350" s="6">
        <v>-133.32493973974923</v>
      </c>
      <c r="BF350" s="6">
        <v>-134.67186641754026</v>
      </c>
      <c r="BS350" s="6" t="s">
        <v>169</v>
      </c>
      <c r="BU350" s="6">
        <v>-147.67978253108805</v>
      </c>
      <c r="BY350" s="6" t="s">
        <v>169</v>
      </c>
      <c r="BZ350" s="6">
        <v>-147.67978253108805</v>
      </c>
      <c r="CA350" s="6">
        <v>-148.32806672107256</v>
      </c>
      <c r="CB350" s="6">
        <v>-149.07755308827063</v>
      </c>
      <c r="CC350" s="6">
        <v>-149.82520316854786</v>
      </c>
      <c r="CD350" s="6">
        <v>-150.4976264747603</v>
      </c>
      <c r="CE350" s="6">
        <v>-151.04625484014866</v>
      </c>
      <c r="CF350" s="6">
        <v>-151.44272169437912</v>
      </c>
      <c r="CG350" s="6">
        <v>-151.67463672881721</v>
      </c>
      <c r="CH350" s="6">
        <v>-151.74185633268834</v>
      </c>
      <c r="CI350" s="6">
        <v>-151.65328405204571</v>
      </c>
      <c r="CJ350" s="6">
        <v>-151.42419047430744</v>
      </c>
      <c r="CK350" s="6">
        <v>-151.07401432465306</v>
      </c>
      <c r="CL350" s="6">
        <v>-150.87628865798453</v>
      </c>
      <c r="CM350" s="6">
        <v>-150.54631908689265</v>
      </c>
      <c r="CN350" s="6">
        <v>-150.10653873664037</v>
      </c>
      <c r="CO350" s="6">
        <v>-149.57143891395143</v>
      </c>
      <c r="CP350" s="6">
        <v>-148.95586432666917</v>
      </c>
      <c r="CQ350" s="6">
        <v>-148.27300991395586</v>
      </c>
      <c r="CR350" s="6">
        <v>-147.53295528428322</v>
      </c>
      <c r="CS350" s="6">
        <v>-146.75044939378466</v>
      </c>
      <c r="CT350" s="6">
        <v>-145.89893680960265</v>
      </c>
      <c r="CU350" s="6">
        <v>-145.01494399283465</v>
      </c>
      <c r="CV350" s="6">
        <v>-144.10345498560505</v>
      </c>
      <c r="CW350" s="6">
        <v>-143.11377621826881</v>
      </c>
      <c r="CX350" s="6">
        <v>-142.08671333441282</v>
      </c>
      <c r="CY350" s="6">
        <v>-141.04671581277594</v>
      </c>
      <c r="CZ350" s="6">
        <v>-139.97820245990243</v>
      </c>
      <c r="DA350" s="6">
        <v>-138.92524233975834</v>
      </c>
      <c r="DB350" s="6">
        <v>-137.87869076519067</v>
      </c>
      <c r="DC350" s="6">
        <v>-136.85082585918451</v>
      </c>
      <c r="DD350" s="6">
        <v>-135.90328238980177</v>
      </c>
      <c r="DE350" s="6">
        <v>-135.03695274666916</v>
      </c>
      <c r="DF350" s="6">
        <v>-134.30559970780632</v>
      </c>
      <c r="DG350" s="6">
        <v>-133.75469435169728</v>
      </c>
      <c r="DH350" s="6">
        <v>-133.41505853648971</v>
      </c>
      <c r="DI350" s="6">
        <v>-133.35377720081243</v>
      </c>
      <c r="DJ350" s="6">
        <v>-133.65759957098945</v>
      </c>
      <c r="DK350" s="6">
        <v>-134.39687082966844</v>
      </c>
      <c r="DL350" s="6">
        <v>-133.92502948478159</v>
      </c>
      <c r="DM350" s="6">
        <v>-133.443365515452</v>
      </c>
      <c r="DN350" s="6">
        <v>-132.98628280928526</v>
      </c>
      <c r="DO350" s="6">
        <v>-132.09619577737098</v>
      </c>
      <c r="DP350" s="6">
        <v>-132.11740020584861</v>
      </c>
      <c r="DQ350" s="6">
        <v>-132.12032898764303</v>
      </c>
      <c r="DR350" s="6">
        <v>-132.10529853884657</v>
      </c>
      <c r="DS350" s="6">
        <v>-132.09272606556033</v>
      </c>
      <c r="DT350" s="6">
        <v>-132.07829999429842</v>
      </c>
      <c r="DU350" s="6">
        <v>-132.05966454590325</v>
      </c>
      <c r="DV350" s="6">
        <v>-132.05796062859997</v>
      </c>
      <c r="DW350" s="6">
        <v>-132.06259975029977</v>
      </c>
      <c r="DX350" s="6">
        <v>-132.18056476474672</v>
      </c>
    </row>
    <row r="351" spans="1:128" s="6" customFormat="1" x14ac:dyDescent="0.25">
      <c r="A351" s="6" t="s">
        <v>172</v>
      </c>
      <c r="C351" s="6">
        <v>1.2528092100925203</v>
      </c>
      <c r="G351" s="6" t="s">
        <v>172</v>
      </c>
      <c r="H351" s="6">
        <v>1.2528092100925203</v>
      </c>
      <c r="I351" s="6">
        <v>1.3006695501227572</v>
      </c>
      <c r="J351" s="6">
        <v>1.3439974590279125</v>
      </c>
      <c r="K351" s="6">
        <v>1.3834892643656005</v>
      </c>
      <c r="L351" s="6">
        <v>1.419634109611323</v>
      </c>
      <c r="M351" s="6">
        <v>1.4527668261843374</v>
      </c>
      <c r="N351" s="6">
        <v>1.4831104005694762</v>
      </c>
      <c r="O351" s="6">
        <v>1.5108097885723204</v>
      </c>
      <c r="P351" s="6">
        <v>1.5359585512468854</v>
      </c>
      <c r="Q351" s="6">
        <v>1.5586195430039584</v>
      </c>
      <c r="R351" s="6">
        <v>1.5788406828973756</v>
      </c>
      <c r="S351" s="6">
        <v>1.5966666798437057</v>
      </c>
      <c r="T351" s="6">
        <v>1.6100694471679056</v>
      </c>
      <c r="U351" s="6">
        <v>1.614792467847348</v>
      </c>
      <c r="V351" s="6">
        <v>1.6125569522569272</v>
      </c>
      <c r="W351" s="6">
        <v>1.6035696510610098</v>
      </c>
      <c r="X351" s="6">
        <v>1.5898783941070693</v>
      </c>
      <c r="Y351" s="6">
        <v>1.5740091040670201</v>
      </c>
      <c r="Z351" s="6">
        <v>1.5580065799125631</v>
      </c>
      <c r="AA351" s="6">
        <v>1.5463877728705278</v>
      </c>
      <c r="AB351" s="6">
        <v>1.5268813442375073</v>
      </c>
      <c r="AC351" s="6">
        <v>1.5142313921781003</v>
      </c>
      <c r="AD351" s="6">
        <v>1.5088821221018733</v>
      </c>
      <c r="AE351" s="6">
        <v>1.4887784448553987</v>
      </c>
      <c r="AF351" s="6">
        <v>1.4698306786766757</v>
      </c>
      <c r="AG351" s="6">
        <v>1.4590202999196222</v>
      </c>
      <c r="AH351" s="6">
        <v>1.4459127535668692</v>
      </c>
      <c r="AI351" s="6">
        <v>1.4431219861312794</v>
      </c>
      <c r="AJ351" s="6">
        <v>1.4398441231358028</v>
      </c>
      <c r="AK351" s="6">
        <v>1.4328874163247463</v>
      </c>
      <c r="AL351" s="6">
        <v>1.4367739931258061</v>
      </c>
      <c r="AM351" s="6">
        <v>1.4387449170973898</v>
      </c>
      <c r="AN351" s="6">
        <v>1.4457208139420086</v>
      </c>
      <c r="AO351" s="6">
        <v>1.4582897132151551</v>
      </c>
      <c r="AP351" s="6">
        <v>1.4678435469803741</v>
      </c>
      <c r="AQ351" s="6">
        <v>1.4784188527032782</v>
      </c>
      <c r="AR351" s="6">
        <v>1.4996551140433745</v>
      </c>
      <c r="AS351" s="6">
        <v>1.5297525311648297</v>
      </c>
      <c r="AT351" s="6">
        <v>1.5438791407760277</v>
      </c>
      <c r="AU351" s="6">
        <v>1.5549412587991807</v>
      </c>
      <c r="AV351" s="6">
        <v>1.577818759007199</v>
      </c>
      <c r="AW351" s="6">
        <v>1.6027928318775864</v>
      </c>
      <c r="AX351" s="6">
        <v>1.6335607762223425</v>
      </c>
      <c r="AY351" s="6">
        <v>1.654628526566837</v>
      </c>
      <c r="AZ351" s="6">
        <v>1.6663513959331855</v>
      </c>
      <c r="BA351" s="6">
        <v>1.678038528184711</v>
      </c>
      <c r="BB351" s="6">
        <v>1.6869276237887476</v>
      </c>
      <c r="BC351" s="6">
        <v>1.6913460140750569</v>
      </c>
      <c r="BD351" s="6">
        <v>1.6999999999991466</v>
      </c>
      <c r="BE351" s="6">
        <v>1.706888243062421</v>
      </c>
      <c r="BF351" s="6">
        <v>1.5753690997848402</v>
      </c>
      <c r="BS351" s="6" t="s">
        <v>170</v>
      </c>
      <c r="BU351" s="6">
        <v>-106.22840040809345</v>
      </c>
      <c r="BY351" s="6" t="s">
        <v>170</v>
      </c>
      <c r="BZ351" s="6">
        <v>-106.22840040809345</v>
      </c>
      <c r="CA351" s="6">
        <v>-106.91084171940889</v>
      </c>
      <c r="CB351" s="6">
        <v>-107.69873587470403</v>
      </c>
      <c r="CC351" s="6">
        <v>-108.48855449615868</v>
      </c>
      <c r="CD351" s="6">
        <v>-109.20618126999227</v>
      </c>
      <c r="CE351" s="6">
        <v>-109.80216685871247</v>
      </c>
      <c r="CF351" s="6">
        <v>-110.2471756367287</v>
      </c>
      <c r="CG351" s="6">
        <v>-110.52781495240104</v>
      </c>
      <c r="CH351" s="6">
        <v>-110.64294837208844</v>
      </c>
      <c r="CI351" s="6">
        <v>-110.60052866765979</v>
      </c>
      <c r="CJ351" s="6">
        <v>-110.41494161244503</v>
      </c>
      <c r="CK351" s="6">
        <v>-110.10482399999999</v>
      </c>
      <c r="CL351" s="6">
        <v>-109.91156665308654</v>
      </c>
      <c r="CM351" s="6">
        <v>-109.58695753417602</v>
      </c>
      <c r="CN351" s="6">
        <v>-109.15286516327838</v>
      </c>
      <c r="CO351" s="6">
        <v>-108.62609270374402</v>
      </c>
      <c r="CP351" s="6">
        <v>-108.01918785156251</v>
      </c>
      <c r="CQ351" s="6">
        <v>-107.34123570134402</v>
      </c>
      <c r="CR351" s="6">
        <v>-106.59863458897867</v>
      </c>
      <c r="CS351" s="6">
        <v>-105.79585491097609</v>
      </c>
      <c r="CT351" s="6">
        <v>-104.93618092048651</v>
      </c>
      <c r="CU351" s="6">
        <v>-104.02243550000011</v>
      </c>
      <c r="CV351" s="6">
        <v>-103.05768791072656</v>
      </c>
      <c r="CW351" s="6">
        <v>-102.045944518656</v>
      </c>
      <c r="CX351" s="6">
        <v>-100.99282249729846</v>
      </c>
      <c r="CY351" s="6">
        <v>-99.90620650710413</v>
      </c>
      <c r="CZ351" s="6">
        <v>-98.796888351562529</v>
      </c>
      <c r="DA351" s="6">
        <v>-97.679189609984007</v>
      </c>
      <c r="DB351" s="6">
        <v>-96.57156724695848</v>
      </c>
      <c r="DC351" s="6">
        <v>-95.497202198496112</v>
      </c>
      <c r="DD351" s="6">
        <v>-94.484570934846516</v>
      </c>
      <c r="DE351" s="6">
        <v>-93.568000000000097</v>
      </c>
      <c r="DF351" s="6">
        <v>-92.788203527866543</v>
      </c>
      <c r="DG351" s="6">
        <v>-92.192803735136053</v>
      </c>
      <c r="DH351" s="6">
        <v>-91.836834390818581</v>
      </c>
      <c r="DI351" s="6">
        <v>-91.78322726246391</v>
      </c>
      <c r="DJ351" s="6">
        <v>-92.103281539062436</v>
      </c>
      <c r="DK351" s="6">
        <v>-92.877116230623997</v>
      </c>
      <c r="DL351" s="6">
        <v>-92.377116230624168</v>
      </c>
      <c r="DM351" s="6">
        <v>-91.877116230623997</v>
      </c>
      <c r="DN351" s="6">
        <v>-91.377114291888219</v>
      </c>
      <c r="DO351" s="6">
        <v>-90.400000000000148</v>
      </c>
      <c r="DP351" s="6">
        <v>-90.400000000000148</v>
      </c>
      <c r="DQ351" s="6">
        <v>-90.400000000000261</v>
      </c>
      <c r="DR351" s="6">
        <v>-90.400000000000261</v>
      </c>
      <c r="DS351" s="6">
        <v>-90.400000000000148</v>
      </c>
      <c r="DT351" s="6">
        <v>-90.400000000000261</v>
      </c>
      <c r="DU351" s="6">
        <v>-90.400000000000034</v>
      </c>
      <c r="DV351" s="6">
        <v>-90.400000000000261</v>
      </c>
      <c r="DW351" s="6">
        <v>-90.400000000000148</v>
      </c>
      <c r="DX351" s="6">
        <v>-90.400000000000148</v>
      </c>
    </row>
    <row r="352" spans="1:128" s="6" customFormat="1" x14ac:dyDescent="0.25">
      <c r="A352" s="6" t="s">
        <v>173</v>
      </c>
      <c r="C352" s="6">
        <v>38.499927018281312</v>
      </c>
      <c r="G352" s="6" t="s">
        <v>173</v>
      </c>
      <c r="H352" s="6">
        <v>38.499927018281312</v>
      </c>
      <c r="I352" s="6">
        <v>39.121915546308287</v>
      </c>
      <c r="J352" s="6">
        <v>39.620173601933708</v>
      </c>
      <c r="K352" s="6">
        <v>40.02570225740687</v>
      </c>
      <c r="L352" s="6">
        <v>40.363423033342286</v>
      </c>
      <c r="M352" s="6">
        <v>40.652947286616836</v>
      </c>
      <c r="N352" s="6">
        <v>40.909371366917298</v>
      </c>
      <c r="O352" s="6">
        <v>41.144042866130491</v>
      </c>
      <c r="P352" s="6">
        <v>41.365263993500044</v>
      </c>
      <c r="Q352" s="6">
        <v>41.578914119513755</v>
      </c>
      <c r="R352" s="6">
        <v>41.788985051750103</v>
      </c>
      <c r="S352" s="6">
        <v>41.998030307239361</v>
      </c>
      <c r="T352" s="6">
        <v>41.84969650963977</v>
      </c>
      <c r="U352" s="6">
        <v>41.638431377396756</v>
      </c>
      <c r="V352" s="6">
        <v>41.388779110939076</v>
      </c>
      <c r="W352" s="6">
        <v>41.119469698108979</v>
      </c>
      <c r="X352" s="6">
        <v>40.84442876752847</v>
      </c>
      <c r="Y352" s="6">
        <v>40.573693101349171</v>
      </c>
      <c r="Z352" s="6">
        <v>40.314237858766866</v>
      </c>
      <c r="AA352" s="6">
        <v>40.070723624624051</v>
      </c>
      <c r="AB352" s="6">
        <v>39.846171894874601</v>
      </c>
      <c r="AC352" s="6">
        <v>39.642577233003792</v>
      </c>
      <c r="AD352" s="6">
        <v>39.46146360319824</v>
      </c>
      <c r="AE352" s="6">
        <v>39.304391705728079</v>
      </c>
      <c r="AF352" s="6">
        <v>39.173423819516941</v>
      </c>
      <c r="AG352" s="6">
        <v>39.071552955430853</v>
      </c>
      <c r="AH352" s="6">
        <v>39.003104276706502</v>
      </c>
      <c r="AI352" s="6">
        <v>38.974118985969582</v>
      </c>
      <c r="AJ352" s="6">
        <v>38.992734469905479</v>
      </c>
      <c r="AK352" s="6">
        <v>39.069579736483284</v>
      </c>
      <c r="AL352" s="6">
        <v>39.218212450399022</v>
      </c>
      <c r="AM352" s="6">
        <v>39.455633650653965</v>
      </c>
      <c r="AN352" s="6">
        <v>39.802929156919745</v>
      </c>
      <c r="AO352" s="6">
        <v>40.286103611038683</v>
      </c>
      <c r="AP352" s="6">
        <v>40.937195290883466</v>
      </c>
      <c r="AQ352" s="6">
        <v>41.795789075709244</v>
      </c>
      <c r="AR352" s="6">
        <v>42.911083928154795</v>
      </c>
      <c r="AS352" s="6">
        <v>44.344724097769905</v>
      </c>
      <c r="AT352" s="6">
        <v>44.687442511968769</v>
      </c>
      <c r="AU352" s="6">
        <v>44.992944061779781</v>
      </c>
      <c r="AV352" s="6">
        <v>45.255926066500642</v>
      </c>
      <c r="AW352" s="6">
        <v>45.159338751588948</v>
      </c>
      <c r="AX352" s="6">
        <v>45.71885701852851</v>
      </c>
      <c r="AY352" s="6">
        <v>46.206040377834377</v>
      </c>
      <c r="AZ352" s="6">
        <v>46.618919099732366</v>
      </c>
      <c r="BA352" s="6">
        <v>46.956495848966995</v>
      </c>
      <c r="BB352" s="6">
        <v>47.21884820073474</v>
      </c>
      <c r="BC352" s="6">
        <v>47.407204414077199</v>
      </c>
      <c r="BD352" s="6">
        <v>47.523994199627715</v>
      </c>
      <c r="BE352" s="6">
        <v>47.57287379800168</v>
      </c>
      <c r="BF352" s="6">
        <v>45.939014175314426</v>
      </c>
      <c r="BS352" s="6" t="s">
        <v>171</v>
      </c>
      <c r="BU352" s="6">
        <v>-170.41752068161375</v>
      </c>
      <c r="BY352" s="6" t="s">
        <v>171</v>
      </c>
      <c r="BZ352" s="6">
        <v>-170.41752068161375</v>
      </c>
      <c r="CA352" s="6">
        <v>-171.10923778639096</v>
      </c>
      <c r="CB352" s="6">
        <v>-172.05504052309783</v>
      </c>
      <c r="CC352" s="6">
        <v>-173.07866307592258</v>
      </c>
      <c r="CD352" s="6">
        <v>-174.04853959267086</v>
      </c>
      <c r="CE352" s="6">
        <v>-174.87154732250519</v>
      </c>
      <c r="CF352" s="6">
        <v>-175.48673147907888</v>
      </c>
      <c r="CG352" s="6">
        <v>-175.85935779194807</v>
      </c>
      <c r="CH352" s="6">
        <v>-175.9755022170707</v>
      </c>
      <c r="CI352" s="6">
        <v>-175.8372821651536</v>
      </c>
      <c r="CJ352" s="6">
        <v>-175.45875825822944</v>
      </c>
      <c r="CK352" s="6">
        <v>-174.86248559900829</v>
      </c>
      <c r="CL352" s="6">
        <v>-174.34497549459238</v>
      </c>
      <c r="CM352" s="6">
        <v>-173.61430261651202</v>
      </c>
      <c r="CN352" s="6">
        <v>-172.70126625849659</v>
      </c>
      <c r="CO352" s="6">
        <v>-171.63156773333742</v>
      </c>
      <c r="CP352" s="6">
        <v>-170.42624321879617</v>
      </c>
      <c r="CQ352" s="6">
        <v>-169.10218273738752</v>
      </c>
      <c r="CR352" s="6">
        <v>-167.67272546596647</v>
      </c>
      <c r="CS352" s="6">
        <v>-166.14832605254526</v>
      </c>
      <c r="CT352" s="6">
        <v>-164.53728878228989</v>
      </c>
      <c r="CU352" s="6">
        <v>-162.84656671013431</v>
      </c>
      <c r="CV352" s="6">
        <v>-161.08262179679534</v>
      </c>
      <c r="CW352" s="6">
        <v>-159.25234017146673</v>
      </c>
      <c r="CX352" s="6">
        <v>-157.36399431286674</v>
      </c>
      <c r="CY352" s="6">
        <v>-155.42824143691391</v>
      </c>
      <c r="CZ352" s="6">
        <v>-153.45914476313172</v>
      </c>
      <c r="DA352" s="6">
        <v>-151.47520148572269</v>
      </c>
      <c r="DB352" s="6">
        <v>-149.50035793002147</v>
      </c>
      <c r="DC352" s="6">
        <v>-147.5649881342579</v>
      </c>
      <c r="DD352" s="6">
        <v>-145.70680645380463</v>
      </c>
      <c r="DE352" s="6">
        <v>-143.9716771356384</v>
      </c>
      <c r="DF352" s="6">
        <v>-142.41427346695667</v>
      </c>
      <c r="DG352" s="6">
        <v>-141.09852533338119</v>
      </c>
      <c r="DH352" s="6">
        <v>-140.09777615624364</v>
      </c>
      <c r="DI352" s="6">
        <v>-139.49454782078396</v>
      </c>
      <c r="DJ352" s="6">
        <v>-139.37978567506104</v>
      </c>
      <c r="DK352" s="6">
        <v>-139.85142678398199</v>
      </c>
      <c r="DL352" s="6">
        <v>-138.78023764735036</v>
      </c>
      <c r="DM352" s="6">
        <v>-137.71530460150205</v>
      </c>
      <c r="DN352" s="6">
        <v>-136.65910003745441</v>
      </c>
      <c r="DO352" s="6">
        <v>-135.00383864880371</v>
      </c>
      <c r="DP352" s="6">
        <v>-134.59478788299296</v>
      </c>
      <c r="DQ352" s="6">
        <v>-134.22491778307744</v>
      </c>
      <c r="DR352" s="6">
        <v>-133.90257928051275</v>
      </c>
      <c r="DS352" s="6">
        <v>-133.63824617995888</v>
      </c>
      <c r="DT352" s="6">
        <v>-133.44447052505515</v>
      </c>
      <c r="DU352" s="6">
        <v>-133.33566149348874</v>
      </c>
      <c r="DV352" s="6">
        <v>-133.32766239194859</v>
      </c>
      <c r="DW352" s="6">
        <v>-133.43714267782536</v>
      </c>
      <c r="DX352" s="6">
        <v>-134.8706691923378</v>
      </c>
    </row>
    <row r="353" spans="7:128" s="6" customFormat="1" x14ac:dyDescent="0.25">
      <c r="BS353" s="6" t="s">
        <v>172</v>
      </c>
      <c r="BU353" s="6">
        <v>1.2528092100925203</v>
      </c>
      <c r="BY353" s="6" t="s">
        <v>172</v>
      </c>
      <c r="BZ353" s="6">
        <v>1.2528092100925203</v>
      </c>
      <c r="CA353" s="6">
        <v>1.3066202783544867</v>
      </c>
      <c r="CB353" s="6">
        <v>1.3556232104494637</v>
      </c>
      <c r="CC353" s="6">
        <v>1.3996204080954922</v>
      </c>
      <c r="CD353" s="6">
        <v>1.4387541065505882</v>
      </c>
      <c r="CE353" s="6">
        <v>1.4733827217519035</v>
      </c>
      <c r="CF353" s="6">
        <v>1.5039823435809563</v>
      </c>
      <c r="CG353" s="6">
        <v>1.5310741282963392</v>
      </c>
      <c r="CH353" s="6">
        <v>1.5551747169384456</v>
      </c>
      <c r="CI353" s="6">
        <v>1.5767652277751676</v>
      </c>
      <c r="CJ353" s="6">
        <v>1.5962741163675354</v>
      </c>
      <c r="CK353" s="6">
        <v>1.6140696833699675</v>
      </c>
      <c r="CL353" s="6">
        <v>1.6540245730363168</v>
      </c>
      <c r="CM353" s="6">
        <v>1.6863763739816129</v>
      </c>
      <c r="CN353" s="6">
        <v>1.7118829577937866</v>
      </c>
      <c r="CO353" s="6">
        <v>1.7297075790365657</v>
      </c>
      <c r="CP353" s="6">
        <v>1.7411749285090039</v>
      </c>
      <c r="CQ353" s="6">
        <v>1.7483024935660563</v>
      </c>
      <c r="CR353" s="6">
        <v>1.7527217973698495</v>
      </c>
      <c r="CS353" s="6">
        <v>1.7589574662391083</v>
      </c>
      <c r="CT353" s="6">
        <v>1.7529732966869993</v>
      </c>
      <c r="CU353" s="6">
        <v>1.7508093858107365</v>
      </c>
      <c r="CV353" s="6">
        <v>1.7527551104110639</v>
      </c>
      <c r="CW353" s="6">
        <v>1.7348166797441777</v>
      </c>
      <c r="CX353" s="6">
        <v>1.714360428872963</v>
      </c>
      <c r="CY353" s="6">
        <v>1.698991984507181</v>
      </c>
      <c r="CZ353" s="6">
        <v>1.6779269343591974</v>
      </c>
      <c r="DA353" s="6">
        <v>1.6646601000238626</v>
      </c>
      <c r="DB353" s="6">
        <v>1.6483247120866462</v>
      </c>
      <c r="DC353" s="6">
        <v>1.6261358590861086</v>
      </c>
      <c r="DD353" s="6">
        <v>1.6132911786799209</v>
      </c>
      <c r="DE353" s="6">
        <v>1.5973526382286884</v>
      </c>
      <c r="DF353" s="6">
        <v>1.5857342731038226</v>
      </c>
      <c r="DG353" s="6">
        <v>1.5794599714766822</v>
      </c>
      <c r="DH353" s="6">
        <v>1.5704821327642282</v>
      </c>
      <c r="DI353" s="6">
        <v>1.5632648294687801</v>
      </c>
      <c r="DJ353" s="6">
        <v>1.5677224660686218</v>
      </c>
      <c r="DK353" s="6">
        <v>1.5825023406066396</v>
      </c>
      <c r="DL353" s="6">
        <v>1.5837630788602119</v>
      </c>
      <c r="DM353" s="6">
        <v>1.5842938979386822</v>
      </c>
      <c r="DN353" s="6">
        <v>1.5989986976303605</v>
      </c>
      <c r="DO353" s="6">
        <v>1.617493589799901</v>
      </c>
      <c r="DP353" s="6">
        <v>1.6450697920868951</v>
      </c>
      <c r="DQ353" s="6">
        <v>1.6648234890748181</v>
      </c>
      <c r="DR353" s="6">
        <v>1.6763872378346978</v>
      </c>
      <c r="DS353" s="6">
        <v>1.6882687390571416</v>
      </c>
      <c r="DT353" s="6">
        <v>1.696505765514722</v>
      </c>
      <c r="DU353" s="6">
        <v>1.6980334931535612</v>
      </c>
      <c r="DV353" s="6">
        <v>1.7000000000002569</v>
      </c>
      <c r="DW353" s="6">
        <v>1.6946459463931252</v>
      </c>
      <c r="DX353" s="6">
        <v>1.5585014233590044</v>
      </c>
    </row>
    <row r="354" spans="7:128" s="6" customFormat="1" x14ac:dyDescent="0.25">
      <c r="G354" s="6" t="s">
        <v>174</v>
      </c>
      <c r="I354" s="6">
        <v>-53.097898326824101</v>
      </c>
      <c r="J354" s="6">
        <v>-52.900887296728705</v>
      </c>
      <c r="K354" s="6">
        <v>-52.762195197899928</v>
      </c>
      <c r="L354" s="6">
        <v>-52.671875318310633</v>
      </c>
      <c r="M354" s="6">
        <v>-52.621396309993962</v>
      </c>
      <c r="N354" s="6">
        <v>-52.603437288526898</v>
      </c>
      <c r="O354" s="6">
        <v>-52.611711921888627</v>
      </c>
      <c r="P354" s="6">
        <v>-52.640818124450981</v>
      </c>
      <c r="Q354" s="6">
        <v>-52.686110120292895</v>
      </c>
      <c r="R354" s="6">
        <v>-52.743589898990194</v>
      </c>
      <c r="S354" s="6">
        <v>-52.809815393605739</v>
      </c>
      <c r="T354" s="6">
        <v>-52.980727405142147</v>
      </c>
      <c r="U354" s="6">
        <v>-52.89247909267192</v>
      </c>
      <c r="V354" s="6">
        <v>-52.812927071462347</v>
      </c>
      <c r="W354" s="6">
        <v>-52.697960995914947</v>
      </c>
      <c r="X354" s="6">
        <v>-52.609476506324526</v>
      </c>
      <c r="Y354" s="6">
        <v>-52.575618559553391</v>
      </c>
      <c r="Z354" s="6">
        <v>-52.594617091719201</v>
      </c>
      <c r="AA354" s="6">
        <v>-52.767740698563934</v>
      </c>
      <c r="AB354" s="6">
        <v>-52.517819782519901</v>
      </c>
      <c r="AC354" s="6">
        <v>-52.743779115996588</v>
      </c>
      <c r="AD354" s="6">
        <v>-53.019903686302051</v>
      </c>
      <c r="AE354" s="6">
        <v>-52.517803301422525</v>
      </c>
      <c r="AF354" s="6">
        <v>-52.49701288327757</v>
      </c>
      <c r="AG354" s="6">
        <v>-52.727695944370097</v>
      </c>
      <c r="AH354" s="6">
        <v>-52.60289189617351</v>
      </c>
      <c r="AI354" s="6">
        <v>-52.918033249068294</v>
      </c>
      <c r="AJ354" s="6">
        <v>-52.872659794339974</v>
      </c>
      <c r="AK354" s="6">
        <v>-52.684868714217181</v>
      </c>
      <c r="AL354" s="6">
        <v>-52.991951016914342</v>
      </c>
      <c r="AM354" s="6">
        <v>-52.864899695069582</v>
      </c>
      <c r="AN354" s="6">
        <v>-52.952674171657719</v>
      </c>
      <c r="AO354" s="6">
        <v>-53.056404047406524</v>
      </c>
      <c r="AP354" s="6">
        <v>-52.855445108098699</v>
      </c>
      <c r="AQ354" s="6">
        <v>-52.7490407360931</v>
      </c>
      <c r="AR354" s="6">
        <v>-52.926819130800553</v>
      </c>
      <c r="AS354" s="6">
        <v>-53.042797016021439</v>
      </c>
      <c r="AT354" s="6">
        <v>-52.966426211465631</v>
      </c>
      <c r="AU354" s="6">
        <v>-52.845690299148764</v>
      </c>
      <c r="AV354" s="6">
        <v>-53.220796778269516</v>
      </c>
      <c r="AW354" s="6">
        <v>-53.509814963783931</v>
      </c>
      <c r="AX354" s="6">
        <v>-53.409939532756631</v>
      </c>
      <c r="AY354" s="6">
        <v>-53.169342016685441</v>
      </c>
      <c r="AZ354" s="6">
        <v>-52.90240708902472</v>
      </c>
      <c r="BA354" s="6">
        <v>-52.902632327430311</v>
      </c>
      <c r="BB354" s="6">
        <v>-52.823994724046862</v>
      </c>
      <c r="BC354" s="6">
        <v>-52.687994417887076</v>
      </c>
      <c r="BD354" s="6">
        <v>-52.82708559181615</v>
      </c>
      <c r="BE354" s="6">
        <v>-52.804845763749995</v>
      </c>
      <c r="BF354" s="6">
        <v>-52.783813400318238</v>
      </c>
      <c r="BS354" s="6" t="s">
        <v>173</v>
      </c>
      <c r="BU354" s="6">
        <v>38.499927018281312</v>
      </c>
      <c r="BY354" s="6" t="s">
        <v>173</v>
      </c>
      <c r="BZ354" s="6">
        <v>38.499927018281312</v>
      </c>
      <c r="CA354" s="6">
        <v>39.220403983485582</v>
      </c>
      <c r="CB354" s="6">
        <v>39.868565538946577</v>
      </c>
      <c r="CC354" s="6">
        <v>40.423976187990988</v>
      </c>
      <c r="CD354" s="6">
        <v>40.878734524627312</v>
      </c>
      <c r="CE354" s="6">
        <v>41.234375126893987</v>
      </c>
      <c r="CF354" s="6">
        <v>41.49909858700984</v>
      </c>
      <c r="CG354" s="6">
        <v>41.685426742258173</v>
      </c>
      <c r="CH354" s="6">
        <v>41.808310391741045</v>
      </c>
      <c r="CI354" s="6">
        <v>41.883669102666055</v>
      </c>
      <c r="CJ354" s="6">
        <v>41.927314437768985</v>
      </c>
      <c r="CK354" s="6">
        <v>41.954194883901948</v>
      </c>
      <c r="CL354" s="6">
        <v>42.15499220202679</v>
      </c>
      <c r="CM354" s="6">
        <v>42.31686901783327</v>
      </c>
      <c r="CN354" s="6">
        <v>42.45180224303158</v>
      </c>
      <c r="CO354" s="6">
        <v>42.566356449439844</v>
      </c>
      <c r="CP354" s="6">
        <v>42.663043607078066</v>
      </c>
      <c r="CQ354" s="6">
        <v>42.741531437144211</v>
      </c>
      <c r="CR354" s="6">
        <v>42.799711874239144</v>
      </c>
      <c r="CS354" s="6">
        <v>42.834636998682505</v>
      </c>
      <c r="CT354" s="6">
        <v>42.843327687777986</v>
      </c>
      <c r="CU354" s="6">
        <v>42.82346001220705</v>
      </c>
      <c r="CV354" s="6">
        <v>42.77393567526677</v>
      </c>
      <c r="CW354" s="6">
        <v>42.695345071809498</v>
      </c>
      <c r="CX354" s="6">
        <v>42.590334395673054</v>
      </c>
      <c r="CY354" s="6">
        <v>42.46389135684425</v>
      </c>
      <c r="CZ354" s="6">
        <v>42.323567371838955</v>
      </c>
      <c r="DA354" s="6">
        <v>42.179657638408145</v>
      </c>
      <c r="DB354" s="6">
        <v>42.045364551722251</v>
      </c>
      <c r="DC354" s="6">
        <v>41.93697489126702</v>
      </c>
      <c r="DD354" s="6">
        <v>41.874087721327278</v>
      </c>
      <c r="DE354" s="6">
        <v>41.879938841028249</v>
      </c>
      <c r="DF354" s="6">
        <v>41.981880004347886</v>
      </c>
      <c r="DG354" s="6">
        <v>42.212088450842124</v>
      </c>
      <c r="DH354" s="6">
        <v>42.608606364092473</v>
      </c>
      <c r="DI354" s="6">
        <v>43.216842888115004</v>
      </c>
      <c r="DJ354" s="6">
        <v>44.091715675509406</v>
      </c>
      <c r="DK354" s="6">
        <v>45.300666809063642</v>
      </c>
      <c r="DL354" s="6">
        <v>45.449628619965267</v>
      </c>
      <c r="DM354" s="6">
        <v>45.590042683145924</v>
      </c>
      <c r="DN354" s="6">
        <v>45.718937803955086</v>
      </c>
      <c r="DO354" s="6">
        <v>45.474096386318493</v>
      </c>
      <c r="DP354" s="6">
        <v>45.968493932654567</v>
      </c>
      <c r="DQ354" s="6">
        <v>46.415535926327188</v>
      </c>
      <c r="DR354" s="6">
        <v>46.805129047957863</v>
      </c>
      <c r="DS354" s="6">
        <v>47.124614176093928</v>
      </c>
      <c r="DT354" s="6">
        <v>47.358820334183484</v>
      </c>
      <c r="DU354" s="6">
        <v>47.490331928151221</v>
      </c>
      <c r="DV354" s="6">
        <v>47.50000000973187</v>
      </c>
      <c r="DW354" s="6">
        <v>47.367677106968429</v>
      </c>
      <c r="DX354" s="6">
        <v>45.635051108877668</v>
      </c>
    </row>
    <row r="355" spans="7:128" s="6" customFormat="1" x14ac:dyDescent="0.25">
      <c r="G355" s="6" t="s">
        <v>175</v>
      </c>
      <c r="I355" s="6">
        <v>-341.86749350864596</v>
      </c>
      <c r="J355" s="6">
        <v>-339.68156139877038</v>
      </c>
      <c r="K355" s="6">
        <v>-338.20028224311983</v>
      </c>
      <c r="L355" s="6">
        <v>-337.29958243412517</v>
      </c>
      <c r="M355" s="6">
        <v>-336.87322724991253</v>
      </c>
      <c r="N355" s="6">
        <v>-336.83021921800224</v>
      </c>
      <c r="O355" s="6">
        <v>-337.09256892384519</v>
      </c>
      <c r="P355" s="6">
        <v>-337.59339384481535</v>
      </c>
      <c r="Q355" s="6">
        <v>-338.27530307037415</v>
      </c>
      <c r="R355" s="6">
        <v>-339.0890293488751</v>
      </c>
      <c r="S355" s="6">
        <v>-339.99227400709663</v>
      </c>
      <c r="T355" s="6">
        <v>-337.03688303576718</v>
      </c>
      <c r="U355" s="6">
        <v>-336.62633559865475</v>
      </c>
      <c r="V355" s="6">
        <v>-336.36568780649412</v>
      </c>
      <c r="W355" s="6">
        <v>-336.18401757968076</v>
      </c>
      <c r="X355" s="6">
        <v>-336.08400295125784</v>
      </c>
      <c r="Y355" s="6">
        <v>-336.05101545007687</v>
      </c>
      <c r="Z355" s="6">
        <v>-336.05558446173535</v>
      </c>
      <c r="AA355" s="6">
        <v>-336.14164795303094</v>
      </c>
      <c r="AB355" s="6">
        <v>-335.90889393099189</v>
      </c>
      <c r="AC355" s="6">
        <v>-335.94199594696261</v>
      </c>
      <c r="AD355" s="6">
        <v>-335.95402614809097</v>
      </c>
      <c r="AE355" s="6">
        <v>-335.39429340191475</v>
      </c>
      <c r="AF355" s="6">
        <v>-335.11189276382061</v>
      </c>
      <c r="AG355" s="6">
        <v>-334.97198927676652</v>
      </c>
      <c r="AH355" s="6">
        <v>-334.59438322048675</v>
      </c>
      <c r="AI355" s="6">
        <v>-334.54621718677203</v>
      </c>
      <c r="AJ355" s="6">
        <v>-334.33461203782724</v>
      </c>
      <c r="AK355" s="6">
        <v>-334.15842554659201</v>
      </c>
      <c r="AL355" s="6">
        <v>-334.50642612501792</v>
      </c>
      <c r="AM355" s="6">
        <v>-334.82836827922137</v>
      </c>
      <c r="AN355" s="6">
        <v>-335.6391742543575</v>
      </c>
      <c r="AO355" s="6">
        <v>-336.89629370032702</v>
      </c>
      <c r="AP355" s="6">
        <v>-338.4900515535324</v>
      </c>
      <c r="AQ355" s="6">
        <v>-340.79515843534847</v>
      </c>
      <c r="AR355" s="6">
        <v>-344.0508716280487</v>
      </c>
      <c r="AS355" s="6">
        <v>-348.16159563014213</v>
      </c>
      <c r="AT355" s="6">
        <v>-336.49984114626864</v>
      </c>
      <c r="AU355" s="6">
        <v>-335.52782455093234</v>
      </c>
      <c r="AV355" s="6">
        <v>-334.80412033306959</v>
      </c>
      <c r="AW355" s="6">
        <v>-330.16319556220384</v>
      </c>
      <c r="AX355" s="6">
        <v>-336.98535894733772</v>
      </c>
      <c r="AY355" s="6">
        <v>-336.03823883090189</v>
      </c>
      <c r="AZ355" s="6">
        <v>-335.04013831953353</v>
      </c>
      <c r="BA355" s="6">
        <v>-334.19381065095968</v>
      </c>
      <c r="BB355" s="6">
        <v>-333.28842811321391</v>
      </c>
      <c r="BC355" s="6">
        <v>-332.35094873914738</v>
      </c>
      <c r="BD355" s="6">
        <v>-331.61171038831492</v>
      </c>
      <c r="BE355" s="6">
        <v>-330.79965023422034</v>
      </c>
      <c r="BF355" s="6">
        <v>-331.13473927021118</v>
      </c>
    </row>
    <row r="356" spans="7:128" s="6" customFormat="1" x14ac:dyDescent="0.25">
      <c r="G356" s="6" t="s">
        <v>176</v>
      </c>
      <c r="I356" s="6">
        <v>-306.28539007757547</v>
      </c>
      <c r="J356" s="6">
        <v>-304.16644341760866</v>
      </c>
      <c r="K356" s="6">
        <v>-302.73493264058351</v>
      </c>
      <c r="L356" s="6">
        <v>-301.86949159556576</v>
      </c>
      <c r="M356" s="6">
        <v>-301.46622220903885</v>
      </c>
      <c r="N356" s="6">
        <v>-301.43614544556306</v>
      </c>
      <c r="O356" s="6">
        <v>-301.70301754910668</v>
      </c>
      <c r="P356" s="6">
        <v>-302.20146791814585</v>
      </c>
      <c r="Q356" s="6">
        <v>-302.87541723487288</v>
      </c>
      <c r="R356" s="6">
        <v>-303.67673800074033</v>
      </c>
      <c r="S356" s="6">
        <v>-304.56412367099074</v>
      </c>
      <c r="T356" s="6">
        <v>-301.29248346494796</v>
      </c>
      <c r="U356" s="6">
        <v>-300.89231375405643</v>
      </c>
      <c r="V356" s="6">
        <v>-300.64562266336515</v>
      </c>
      <c r="W356" s="6">
        <v>-300.50829816948567</v>
      </c>
      <c r="X356" s="6">
        <v>-300.44066670355841</v>
      </c>
      <c r="Y356" s="6">
        <v>-300.40773644973098</v>
      </c>
      <c r="Z356" s="6">
        <v>-300.37955028427751</v>
      </c>
      <c r="AA356" s="6">
        <v>-300.33161381842245</v>
      </c>
      <c r="AB356" s="6">
        <v>-300.2453707025636</v>
      </c>
      <c r="AC356" s="6">
        <v>-300.10870258856789</v>
      </c>
      <c r="AD356" s="6">
        <v>-299.91643527880166</v>
      </c>
      <c r="AE356" s="6">
        <v>-299.67083590245261</v>
      </c>
      <c r="AF356" s="6">
        <v>-299.38208868919867</v>
      </c>
      <c r="AG356" s="6">
        <v>-299.06873925403022</v>
      </c>
      <c r="AH356" s="6">
        <v>-298.75809942692501</v>
      </c>
      <c r="AI356" s="6">
        <v>-298.48660668672977</v>
      </c>
      <c r="AJ356" s="6">
        <v>-298.3001342879802</v>
      </c>
      <c r="AK356" s="6">
        <v>-298.25425026736519</v>
      </c>
      <c r="AL356" s="6">
        <v>-298.4144257137923</v>
      </c>
      <c r="AM356" s="6">
        <v>-298.85619497583838</v>
      </c>
      <c r="AN356" s="6">
        <v>-299.66527281990375</v>
      </c>
      <c r="AO356" s="6">
        <v>-300.93763586282785</v>
      </c>
      <c r="AP356" s="6">
        <v>-302.77957777545828</v>
      </c>
      <c r="AQ356" s="6">
        <v>-305.30774965895102</v>
      </c>
      <c r="AR356" s="6">
        <v>-308.64919849553087</v>
      </c>
      <c r="AS356" s="6">
        <v>-312.94141753954131</v>
      </c>
      <c r="AT356" s="6">
        <v>-300.67196945346808</v>
      </c>
      <c r="AU356" s="6">
        <v>-299.74548966528437</v>
      </c>
      <c r="AV356" s="6">
        <v>-298.73784122252277</v>
      </c>
      <c r="AW356" s="6">
        <v>-293.63503602444354</v>
      </c>
      <c r="AX356" s="6">
        <v>-300.95276100224254</v>
      </c>
      <c r="AY356" s="6">
        <v>-300.12850486831968</v>
      </c>
      <c r="AZ356" s="6">
        <v>-299.26669001494287</v>
      </c>
      <c r="BA356" s="6">
        <v>-298.38051651585641</v>
      </c>
      <c r="BB356" s="6">
        <v>-297.48368210743325</v>
      </c>
      <c r="BC356" s="6">
        <v>-296.59018937001758</v>
      </c>
      <c r="BD356" s="6">
        <v>-295.71420425940374</v>
      </c>
      <c r="BE356" s="6">
        <v>-294.86992707519909</v>
      </c>
      <c r="BF356" s="6">
        <v>-294.07148814292702</v>
      </c>
      <c r="BY356" s="6" t="s">
        <v>174</v>
      </c>
      <c r="CA356" s="6">
        <v>-53.255479132920946</v>
      </c>
      <c r="CB356" s="6">
        <v>-53.217255283369624</v>
      </c>
      <c r="CC356" s="6">
        <v>-53.143949432941099</v>
      </c>
      <c r="CD356" s="6">
        <v>-53.048051845892338</v>
      </c>
      <c r="CE356" s="6">
        <v>-52.939757079431992</v>
      </c>
      <c r="CF356" s="6">
        <v>-52.827323175686388</v>
      </c>
      <c r="CG356" s="6">
        <v>-52.717371417270734</v>
      </c>
      <c r="CH356" s="6">
        <v>-52.615135600514449</v>
      </c>
      <c r="CI356" s="6">
        <v>-52.524668756987694</v>
      </c>
      <c r="CJ356" s="6">
        <v>-52.449014240492531</v>
      </c>
      <c r="CK356" s="6">
        <v>-52.390347155650716</v>
      </c>
      <c r="CL356" s="6">
        <v>-52.980727405142815</v>
      </c>
      <c r="CM356" s="6">
        <v>-52.892479092672474</v>
      </c>
      <c r="CN356" s="6">
        <v>-52.812927071462347</v>
      </c>
      <c r="CO356" s="6">
        <v>-52.697960995915615</v>
      </c>
      <c r="CP356" s="6">
        <v>-52.609476506324306</v>
      </c>
      <c r="CQ356" s="6">
        <v>-52.575618559553284</v>
      </c>
      <c r="CR356" s="6">
        <v>-52.594617091718533</v>
      </c>
      <c r="CS356" s="6">
        <v>-52.767740698563273</v>
      </c>
      <c r="CT356" s="6">
        <v>-52.517819782520014</v>
      </c>
      <c r="CU356" s="6">
        <v>-52.74377911599759</v>
      </c>
      <c r="CV356" s="6">
        <v>-53.019903686302939</v>
      </c>
      <c r="CW356" s="6">
        <v>-52.517803301422859</v>
      </c>
      <c r="CX356" s="6">
        <v>-52.49701288327779</v>
      </c>
      <c r="CY356" s="6">
        <v>-52.727695944369437</v>
      </c>
      <c r="CZ356" s="6">
        <v>-52.60289189617329</v>
      </c>
      <c r="DA356" s="6">
        <v>-52.918033249068856</v>
      </c>
      <c r="DB356" s="6">
        <v>-52.87265979434008</v>
      </c>
      <c r="DC356" s="6">
        <v>-52.684868714216961</v>
      </c>
      <c r="DD356" s="6">
        <v>-52.991951016913895</v>
      </c>
      <c r="DE356" s="6">
        <v>-52.864899695070243</v>
      </c>
      <c r="DF356" s="6">
        <v>-52.952674171656831</v>
      </c>
      <c r="DG356" s="6">
        <v>-53.056404047404747</v>
      </c>
      <c r="DH356" s="6">
        <v>-52.855445108097257</v>
      </c>
      <c r="DI356" s="6">
        <v>-52.74904073609288</v>
      </c>
      <c r="DJ356" s="6">
        <v>-52.926819130799771</v>
      </c>
      <c r="DK356" s="6">
        <v>-53.042797016022107</v>
      </c>
      <c r="DL356" s="6">
        <v>-52.966426211465411</v>
      </c>
      <c r="DM356" s="6">
        <v>-52.845690299147876</v>
      </c>
      <c r="DN356" s="6">
        <v>-53.220797045625432</v>
      </c>
      <c r="DO356" s="6">
        <v>-53.509815894231537</v>
      </c>
      <c r="DP356" s="6">
        <v>-53.409940342073469</v>
      </c>
      <c r="DQ356" s="6">
        <v>-53.169342016684439</v>
      </c>
      <c r="DR356" s="6">
        <v>-52.902407089025381</v>
      </c>
      <c r="DS356" s="6">
        <v>-52.902632327428648</v>
      </c>
      <c r="DT356" s="6">
        <v>-52.823994724047417</v>
      </c>
      <c r="DU356" s="6">
        <v>-52.687994417887516</v>
      </c>
      <c r="DV356" s="6">
        <v>-52.827085591815589</v>
      </c>
      <c r="DW356" s="6">
        <v>-52.804845763750883</v>
      </c>
      <c r="DX356" s="6">
        <v>-52.783813400316795</v>
      </c>
    </row>
    <row r="357" spans="7:128" s="6" customFormat="1" x14ac:dyDescent="0.25">
      <c r="G357" s="6" t="s">
        <v>177</v>
      </c>
      <c r="I357" s="6">
        <v>-526.15057610346116</v>
      </c>
      <c r="J357" s="6">
        <v>-522.77386531984234</v>
      </c>
      <c r="K357" s="6">
        <v>-520.48535421338738</v>
      </c>
      <c r="L357" s="6">
        <v>-519.09359757853269</v>
      </c>
      <c r="M357" s="6">
        <v>-518.43465682249644</v>
      </c>
      <c r="N357" s="6">
        <v>-518.3680892112111</v>
      </c>
      <c r="O357" s="6">
        <v>-518.77351106341405</v>
      </c>
      <c r="P357" s="6">
        <v>-519.54766650833869</v>
      </c>
      <c r="Q357" s="6">
        <v>-520.60193691473523</v>
      </c>
      <c r="R357" s="6">
        <v>-521.8602316009875</v>
      </c>
      <c r="S357" s="6">
        <v>-523.25720675348452</v>
      </c>
      <c r="T357" s="6">
        <v>-519.54853513507885</v>
      </c>
      <c r="U357" s="6">
        <v>-519.37174929575167</v>
      </c>
      <c r="V357" s="6">
        <v>-519.38015884464608</v>
      </c>
      <c r="W357" s="6">
        <v>-519.51356357813586</v>
      </c>
      <c r="X357" s="6">
        <v>-519.71763005209004</v>
      </c>
      <c r="Y357" s="6">
        <v>-519.94427352945502</v>
      </c>
      <c r="Z357" s="6">
        <v>-520.15216975392548</v>
      </c>
      <c r="AA357" s="6">
        <v>-520.30735215743039</v>
      </c>
      <c r="AB357" s="6">
        <v>-520.38386160685252</v>
      </c>
      <c r="AC357" s="6">
        <v>-520.36442377291553</v>
      </c>
      <c r="AD357" s="6">
        <v>-520.24113416678631</v>
      </c>
      <c r="AE357" s="6">
        <v>-520.01613319642581</v>
      </c>
      <c r="AF357" s="6">
        <v>-519.70225346488519</v>
      </c>
      <c r="AG357" s="6">
        <v>-519.32361906124856</v>
      </c>
      <c r="AH357" s="6">
        <v>-518.91617176959278</v>
      </c>
      <c r="AI357" s="6">
        <v>-518.52809184369744</v>
      </c>
      <c r="AJ357" s="6">
        <v>-518.22007110639163</v>
      </c>
      <c r="AK357" s="6">
        <v>-518.06538344553041</v>
      </c>
      <c r="AL357" s="6">
        <v>-518.14968212041219</v>
      </c>
      <c r="AM357" s="6">
        <v>-518.5704345459219</v>
      </c>
      <c r="AN357" s="6">
        <v>-519.43588336711707</v>
      </c>
      <c r="AO357" s="6">
        <v>-520.86339776554769</v>
      </c>
      <c r="AP357" s="6">
        <v>-522.97705121800675</v>
      </c>
      <c r="AQ357" s="6">
        <v>-525.90423147983654</v>
      </c>
      <c r="AR357" s="6">
        <v>-529.77105521280816</v>
      </c>
      <c r="AS357" s="6">
        <v>-534.6963225357664</v>
      </c>
      <c r="AT357" s="6">
        <v>-519.43730672198956</v>
      </c>
      <c r="AU357" s="6">
        <v>-518.05694592528198</v>
      </c>
      <c r="AV357" s="6">
        <v>-516.58383264547717</v>
      </c>
      <c r="AW357" s="6">
        <v>-509.93220746935128</v>
      </c>
      <c r="AX357" s="6">
        <v>-518.95874481076601</v>
      </c>
      <c r="AY357" s="6">
        <v>-517.76725011059318</v>
      </c>
      <c r="AZ357" s="6">
        <v>-516.54956157836148</v>
      </c>
      <c r="BA357" s="6">
        <v>-515.32301646023154</v>
      </c>
      <c r="BB357" s="6">
        <v>-514.1049529395782</v>
      </c>
      <c r="BC357" s="6">
        <v>-512.91251855927567</v>
      </c>
      <c r="BD357" s="6">
        <v>-511.7625546191822</v>
      </c>
      <c r="BE357" s="6">
        <v>-510.67149999687155</v>
      </c>
      <c r="BF357" s="6">
        <v>-521.98145039099029</v>
      </c>
      <c r="BY357" s="6" t="s">
        <v>175</v>
      </c>
      <c r="CA357" s="6">
        <v>-343.43889227783262</v>
      </c>
      <c r="CB357" s="6">
        <v>-343.09395171489064</v>
      </c>
      <c r="CC357" s="6">
        <v>-342.37209295481586</v>
      </c>
      <c r="CD357" s="6">
        <v>-341.40894344505756</v>
      </c>
      <c r="CE357" s="6">
        <v>-340.31502250616575</v>
      </c>
      <c r="CF357" s="6">
        <v>-339.17966749239991</v>
      </c>
      <c r="CG357" s="6">
        <v>-338.07430921003925</v>
      </c>
      <c r="CH357" s="6">
        <v>-337.05519492198209</v>
      </c>
      <c r="CI357" s="6">
        <v>-336.16564599463129</v>
      </c>
      <c r="CJ357" s="6">
        <v>-335.43792610402892</v>
      </c>
      <c r="CK357" s="6">
        <v>-334.89478559056886</v>
      </c>
      <c r="CL357" s="6">
        <v>-336.82223006646461</v>
      </c>
      <c r="CM357" s="6">
        <v>-336.38479429278021</v>
      </c>
      <c r="CN357" s="6">
        <v>-336.10379100602358</v>
      </c>
      <c r="CO357" s="6">
        <v>-335.90970441670743</v>
      </c>
      <c r="CP357" s="6">
        <v>-335.80357344190878</v>
      </c>
      <c r="CQ357" s="6">
        <v>-335.76969375631381</v>
      </c>
      <c r="CR357" s="6">
        <v>-335.77827523235584</v>
      </c>
      <c r="CS357" s="6">
        <v>-335.87027031577435</v>
      </c>
      <c r="CT357" s="6">
        <v>-335.65947204868598</v>
      </c>
      <c r="CU357" s="6">
        <v>-335.70745966537339</v>
      </c>
      <c r="CV357" s="6">
        <v>-335.73795007595965</v>
      </c>
      <c r="CW357" s="6">
        <v>-335.21474468925237</v>
      </c>
      <c r="CX357" s="6">
        <v>-334.96089015676824</v>
      </c>
      <c r="CY357" s="6">
        <v>-334.8471881872199</v>
      </c>
      <c r="CZ357" s="6">
        <v>-334.5008714373314</v>
      </c>
      <c r="DA357" s="6">
        <v>-334.47925676391509</v>
      </c>
      <c r="DB357" s="6">
        <v>-334.29648484041752</v>
      </c>
      <c r="DC357" s="6">
        <v>-334.14755200584358</v>
      </c>
      <c r="DD357" s="6">
        <v>-334.51874413756974</v>
      </c>
      <c r="DE357" s="6">
        <v>-334.86211781755526</v>
      </c>
      <c r="DF357" s="6">
        <v>-335.69098798071519</v>
      </c>
      <c r="DG357" s="6">
        <v>-336.96287742105511</v>
      </c>
      <c r="DH357" s="6">
        <v>-338.56669972010775</v>
      </c>
      <c r="DI357" s="6">
        <v>-340.87794366390466</v>
      </c>
      <c r="DJ357" s="6">
        <v>-344.13686771425347</v>
      </c>
      <c r="DK357" s="6">
        <v>-348.24621474055039</v>
      </c>
      <c r="DL357" s="6">
        <v>-336.57300865482642</v>
      </c>
      <c r="DM357" s="6">
        <v>-335.58968797978093</v>
      </c>
      <c r="DN357" s="6">
        <v>-334.85299335036723</v>
      </c>
      <c r="DO357" s="6">
        <v>-329.654925363009</v>
      </c>
      <c r="DP357" s="6">
        <v>-337.00243470999237</v>
      </c>
      <c r="DQ357" s="6">
        <v>-336.04172891195219</v>
      </c>
      <c r="DR357" s="6">
        <v>-335.03487801383704</v>
      </c>
      <c r="DS357" s="6">
        <v>-334.18572042995578</v>
      </c>
      <c r="DT357" s="6">
        <v>-333.28712132591545</v>
      </c>
      <c r="DU357" s="6">
        <v>-332.36828683845778</v>
      </c>
      <c r="DV357" s="6">
        <v>-331.66171014617896</v>
      </c>
      <c r="DW357" s="6">
        <v>-330.89883656986461</v>
      </c>
      <c r="DX357" s="6">
        <v>-331.18036450831465</v>
      </c>
    </row>
    <row r="358" spans="7:128" s="6" customFormat="1" x14ac:dyDescent="0.25">
      <c r="G358" s="6" t="s">
        <v>178</v>
      </c>
      <c r="I358" s="6">
        <v>1.9070221862258485</v>
      </c>
      <c r="J358" s="6">
        <v>1.9651725308680312</v>
      </c>
      <c r="K358" s="6">
        <v>2.0044427403327347</v>
      </c>
      <c r="L358" s="6">
        <v>2.0287815468467141</v>
      </c>
      <c r="M358" s="6">
        <v>2.0412009622086114</v>
      </c>
      <c r="N358" s="6">
        <v>2.0440486624009324</v>
      </c>
      <c r="O358" s="6">
        <v>2.0391976536291434</v>
      </c>
      <c r="P358" s="6">
        <v>2.0281787288296549</v>
      </c>
      <c r="Q358" s="6">
        <v>2.0122730931400046</v>
      </c>
      <c r="R358" s="6">
        <v>1.9925770896391803</v>
      </c>
      <c r="S358" s="6">
        <v>1.970047273969211</v>
      </c>
      <c r="T358" s="6">
        <v>1.9248196160270847</v>
      </c>
      <c r="U358" s="6">
        <v>1.8780549990957685</v>
      </c>
      <c r="V358" s="6">
        <v>1.8340141265351662</v>
      </c>
      <c r="W358" s="6">
        <v>1.789938821432191</v>
      </c>
      <c r="X358" s="6">
        <v>1.7504394784273458</v>
      </c>
      <c r="Y358" s="6">
        <v>1.7172578524740079</v>
      </c>
      <c r="Z358" s="6">
        <v>1.6900944754110192</v>
      </c>
      <c r="AA358" s="6">
        <v>1.6746713104593969</v>
      </c>
      <c r="AB358" s="6">
        <v>1.6380935536721708</v>
      </c>
      <c r="AC358" s="6">
        <v>1.6314587687829007</v>
      </c>
      <c r="AD358" s="6">
        <v>1.6302097034190943</v>
      </c>
      <c r="AE358" s="6">
        <v>1.5918811218649243</v>
      </c>
      <c r="AF358" s="6">
        <v>1.582530876546695</v>
      </c>
      <c r="AG358" s="6">
        <v>1.5892826014876071</v>
      </c>
      <c r="AH358" s="6">
        <v>1.5820891080413624</v>
      </c>
      <c r="AI358" s="6">
        <v>1.6001105933478588</v>
      </c>
      <c r="AJ358" s="6">
        <v>1.6043664273148739</v>
      </c>
      <c r="AK358" s="6">
        <v>1.6053678798615412</v>
      </c>
      <c r="AL358" s="6">
        <v>1.6351237593135171</v>
      </c>
      <c r="AM358" s="6">
        <v>1.6469808853729617</v>
      </c>
      <c r="AN358" s="6">
        <v>1.6746249021795112</v>
      </c>
      <c r="AO358" s="6">
        <v>1.70864679162408</v>
      </c>
      <c r="AP358" s="6">
        <v>1.7284621106383735</v>
      </c>
      <c r="AQ358" s="6">
        <v>1.7581410638360939</v>
      </c>
      <c r="AR358" s="6">
        <v>1.8164305288443927</v>
      </c>
      <c r="AS358" s="6">
        <v>1.8802682057792452</v>
      </c>
      <c r="AT358" s="6">
        <v>1.8315845058121116</v>
      </c>
      <c r="AU358" s="6">
        <v>1.8441007154772482</v>
      </c>
      <c r="AV358" s="6">
        <v>1.8909102040089998</v>
      </c>
      <c r="AW358" s="6">
        <v>1.8985352580145332</v>
      </c>
      <c r="AX358" s="6">
        <v>1.9698516254418319</v>
      </c>
      <c r="AY358" s="6">
        <v>1.9647682761352314</v>
      </c>
      <c r="AZ358" s="6">
        <v>1.9543516077475953</v>
      </c>
      <c r="BA358" s="6">
        <v>1.9627081638846633</v>
      </c>
      <c r="BB358" s="6">
        <v>1.9611651956459308</v>
      </c>
      <c r="BC358" s="6">
        <v>1.9516704738535839</v>
      </c>
      <c r="BD358" s="6">
        <v>1.9605730066329929</v>
      </c>
      <c r="BE358" s="6">
        <v>1.9532412215210737</v>
      </c>
      <c r="BF358" s="6">
        <v>0.29663157049308886</v>
      </c>
      <c r="BY358" s="6" t="s">
        <v>176</v>
      </c>
      <c r="CA358" s="6">
        <v>-307.83586612720194</v>
      </c>
      <c r="CB358" s="6">
        <v>-307.50630990267467</v>
      </c>
      <c r="CC358" s="6">
        <v>-306.81278655412336</v>
      </c>
      <c r="CD358" s="6">
        <v>-305.88640144605961</v>
      </c>
      <c r="CE358" s="6">
        <v>-304.83397558633595</v>
      </c>
      <c r="CF358" s="6">
        <v>-303.7418428421563</v>
      </c>
      <c r="CG358" s="6">
        <v>-302.67901769308736</v>
      </c>
      <c r="CH358" s="6">
        <v>-301.69982865647029</v>
      </c>
      <c r="CI358" s="6">
        <v>-300.84610161106696</v>
      </c>
      <c r="CJ358" s="6">
        <v>-300.14896646646451</v>
      </c>
      <c r="CK358" s="6">
        <v>-299.63035063377083</v>
      </c>
      <c r="CL358" s="6">
        <v>-301.29248346494887</v>
      </c>
      <c r="CM358" s="6">
        <v>-300.8923137540562</v>
      </c>
      <c r="CN358" s="6">
        <v>-300.64562266336401</v>
      </c>
      <c r="CO358" s="6">
        <v>-300.50829816948556</v>
      </c>
      <c r="CP358" s="6">
        <v>-300.44066670355994</v>
      </c>
      <c r="CQ358" s="6">
        <v>-300.40773644972973</v>
      </c>
      <c r="CR358" s="6">
        <v>-300.37955028427746</v>
      </c>
      <c r="CS358" s="6">
        <v>-300.33161381842211</v>
      </c>
      <c r="CT358" s="6">
        <v>-300.24537070256309</v>
      </c>
      <c r="CU358" s="6">
        <v>-300.10870258856858</v>
      </c>
      <c r="CV358" s="6">
        <v>-299.91643527880228</v>
      </c>
      <c r="CW358" s="6">
        <v>-299.67083590245278</v>
      </c>
      <c r="CX358" s="6">
        <v>-299.38208868919867</v>
      </c>
      <c r="CY358" s="6">
        <v>-299.0687392540313</v>
      </c>
      <c r="CZ358" s="6">
        <v>-298.75809942692308</v>
      </c>
      <c r="DA358" s="6">
        <v>-298.48660668673091</v>
      </c>
      <c r="DB358" s="6">
        <v>-298.30013428798031</v>
      </c>
      <c r="DC358" s="6">
        <v>-298.25425026736576</v>
      </c>
      <c r="DD358" s="6">
        <v>-298.4144257137923</v>
      </c>
      <c r="DE358" s="6">
        <v>-298.85619497583815</v>
      </c>
      <c r="DF358" s="6">
        <v>-299.66527281990216</v>
      </c>
      <c r="DG358" s="6">
        <v>-300.93763586282705</v>
      </c>
      <c r="DH358" s="6">
        <v>-302.77957777545851</v>
      </c>
      <c r="DI358" s="6">
        <v>-305.30774965895137</v>
      </c>
      <c r="DJ358" s="6">
        <v>-308.64919849553138</v>
      </c>
      <c r="DK358" s="6">
        <v>-312.94141753954187</v>
      </c>
      <c r="DL358" s="6">
        <v>-300.67196945346899</v>
      </c>
      <c r="DM358" s="6">
        <v>-299.74548966528482</v>
      </c>
      <c r="DN358" s="6">
        <v>-298.7378224789735</v>
      </c>
      <c r="DO358" s="6">
        <v>-293.06036486328867</v>
      </c>
      <c r="DP358" s="6">
        <v>-300.95276100224464</v>
      </c>
      <c r="DQ358" s="6">
        <v>-300.12851134675776</v>
      </c>
      <c r="DR358" s="6">
        <v>-299.26669001494275</v>
      </c>
      <c r="DS358" s="6">
        <v>-298.3805165158563</v>
      </c>
      <c r="DT358" s="6">
        <v>-297.48368210743314</v>
      </c>
      <c r="DU358" s="6">
        <v>-296.59018937001667</v>
      </c>
      <c r="DV358" s="6">
        <v>-295.71420425940562</v>
      </c>
      <c r="DW358" s="6">
        <v>-294.86992707520011</v>
      </c>
      <c r="DX358" s="6">
        <v>-294.07148814292714</v>
      </c>
    </row>
    <row r="359" spans="7:128" s="6" customFormat="1" x14ac:dyDescent="0.25">
      <c r="G359" s="6" t="s">
        <v>179</v>
      </c>
      <c r="I359" s="6">
        <v>-15.357278566348388</v>
      </c>
      <c r="J359" s="6">
        <v>-14.370980705377679</v>
      </c>
      <c r="K359" s="6">
        <v>-13.706750414981483</v>
      </c>
      <c r="L359" s="6">
        <v>-13.29500969380204</v>
      </c>
      <c r="M359" s="6">
        <v>-13.083518559262597</v>
      </c>
      <c r="N359" s="6">
        <v>-13.032088954240795</v>
      </c>
      <c r="O359" s="6">
        <v>-13.108986759501562</v>
      </c>
      <c r="P359" s="6">
        <v>-13.288467901963919</v>
      </c>
      <c r="Q359" s="6">
        <v>-13.549085241902015</v>
      </c>
      <c r="R359" s="6">
        <v>-13.872524821951004</v>
      </c>
      <c r="S359" s="6">
        <v>-14.242809107937514</v>
      </c>
      <c r="T359" s="6">
        <v>-15.855904494468277</v>
      </c>
      <c r="U359" s="6">
        <v>-16.62052252948132</v>
      </c>
      <c r="V359" s="6">
        <v>-17.331351099253212</v>
      </c>
      <c r="W359" s="6">
        <v>-17.989799418108298</v>
      </c>
      <c r="X359" s="6">
        <v>-18.596653345548386</v>
      </c>
      <c r="Y359" s="6">
        <v>-19.152118752020385</v>
      </c>
      <c r="Z359" s="6">
        <v>-19.655888040428504</v>
      </c>
      <c r="AA359" s="6">
        <v>-20.107215369126187</v>
      </c>
      <c r="AB359" s="6">
        <v>-20.504990712395198</v>
      </c>
      <c r="AC359" s="6">
        <v>-20.847804925175684</v>
      </c>
      <c r="AD359" s="6">
        <v>-21.133998229813876</v>
      </c>
      <c r="AE359" s="6">
        <v>-21.361683405187737</v>
      </c>
      <c r="AF359" s="6">
        <v>-21.528732465710853</v>
      </c>
      <c r="AG359" s="6">
        <v>-21.632711465845777</v>
      </c>
      <c r="AH359" s="6">
        <v>-21.670741626031109</v>
      </c>
      <c r="AI359" s="6">
        <v>-21.639255293784299</v>
      </c>
      <c r="AJ359" s="6">
        <v>-21.533601025159555</v>
      </c>
      <c r="AK359" s="6">
        <v>-21.347431575235664</v>
      </c>
      <c r="AL359" s="6">
        <v>-21.071779532638168</v>
      </c>
      <c r="AM359" s="6">
        <v>-20.693684571039149</v>
      </c>
      <c r="AN359" s="6">
        <v>-20.194179269349632</v>
      </c>
      <c r="AO359" s="6">
        <v>-19.545360281906788</v>
      </c>
      <c r="AP359" s="6">
        <v>-18.706157485044116</v>
      </c>
      <c r="AQ359" s="6">
        <v>-17.616248089539212</v>
      </c>
      <c r="AR359" s="6">
        <v>-16.187316827555808</v>
      </c>
      <c r="AS359" s="6">
        <v>-14.290489301068799</v>
      </c>
      <c r="AT359" s="6">
        <v>-17.374159287654955</v>
      </c>
      <c r="AU359" s="6">
        <v>-17.157572584991176</v>
      </c>
      <c r="AV359" s="6">
        <v>-16.984507994811217</v>
      </c>
      <c r="AW359" s="6">
        <v>-17.804677352816324</v>
      </c>
      <c r="AX359" s="6">
        <v>-15.605282329815729</v>
      </c>
      <c r="AY359" s="6">
        <v>-15.490094543335831</v>
      </c>
      <c r="AZ359" s="6">
        <v>-15.430374808781178</v>
      </c>
      <c r="BA359" s="6">
        <v>-15.424294824622597</v>
      </c>
      <c r="BB359" s="6">
        <v>-15.468446856126917</v>
      </c>
      <c r="BC359" s="6">
        <v>-15.558019387401533</v>
      </c>
      <c r="BD359" s="6">
        <v>-15.686989461536349</v>
      </c>
      <c r="BE359" s="6">
        <v>-15.848323211985594</v>
      </c>
      <c r="BF359" s="6">
        <v>-40.768783329554026</v>
      </c>
      <c r="BY359" s="6" t="s">
        <v>177</v>
      </c>
      <c r="CA359" s="6">
        <v>-528.28882419513582</v>
      </c>
      <c r="CB359" s="6">
        <v>-527.7298201775825</v>
      </c>
      <c r="CC359" s="6">
        <v>-526.60549237775456</v>
      </c>
      <c r="CD359" s="6">
        <v>-525.12124296205729</v>
      </c>
      <c r="CE359" s="6">
        <v>-523.44436678936358</v>
      </c>
      <c r="CF359" s="6">
        <v>-521.71001335612493</v>
      </c>
      <c r="CG359" s="6">
        <v>-520.02615969616863</v>
      </c>
      <c r="CH359" s="6">
        <v>-518.47774387440211</v>
      </c>
      <c r="CI359" s="6">
        <v>-517.1300915147898</v>
      </c>
      <c r="CJ359" s="6">
        <v>-516.03175082869359</v>
      </c>
      <c r="CK359" s="6">
        <v>-515.21683588412645</v>
      </c>
      <c r="CL359" s="6">
        <v>-517.10089652930799</v>
      </c>
      <c r="CM359" s="6">
        <v>-516.57865158239338</v>
      </c>
      <c r="CN359" s="6">
        <v>-516.31657126243852</v>
      </c>
      <c r="CO359" s="6">
        <v>-516.2593928261889</v>
      </c>
      <c r="CP359" s="6">
        <v>-516.35506629564043</v>
      </c>
      <c r="CQ359" s="6">
        <v>-516.55520018176549</v>
      </c>
      <c r="CR359" s="6">
        <v>-516.81567307595765</v>
      </c>
      <c r="CS359" s="6">
        <v>-517.09740529700252</v>
      </c>
      <c r="CT359" s="6">
        <v>-517.367272415098</v>
      </c>
      <c r="CU359" s="6">
        <v>-517.59913089611825</v>
      </c>
      <c r="CV359" s="6">
        <v>-517.77491687349186</v>
      </c>
      <c r="CW359" s="6">
        <v>-517.88577289644081</v>
      </c>
      <c r="CX359" s="6">
        <v>-517.93315425883384</v>
      </c>
      <c r="CY359" s="6">
        <v>-517.92986531723523</v>
      </c>
      <c r="CZ359" s="6">
        <v>-517.90097579324686</v>
      </c>
      <c r="DA359" s="6">
        <v>-517.88456602132294</v>
      </c>
      <c r="DB359" s="6">
        <v>-517.93224707021943</v>
      </c>
      <c r="DC359" s="6">
        <v>-518.10939533182523</v>
      </c>
      <c r="DD359" s="6">
        <v>-518.49503029125299</v>
      </c>
      <c r="DE359" s="6">
        <v>-519.18124756337681</v>
      </c>
      <c r="DF359" s="6">
        <v>-520.27209579925659</v>
      </c>
      <c r="DG359" s="6">
        <v>-521.88175497768611</v>
      </c>
      <c r="DH359" s="6">
        <v>-524.13183509072599</v>
      </c>
      <c r="DI359" s="6">
        <v>-527.14757060468753</v>
      </c>
      <c r="DJ359" s="6">
        <v>-531.05264379765708</v>
      </c>
      <c r="DK359" s="6">
        <v>-535.96234314589356</v>
      </c>
      <c r="DL359" s="6">
        <v>-520.53329754413221</v>
      </c>
      <c r="DM359" s="6">
        <v>-519.01179538050758</v>
      </c>
      <c r="DN359" s="6">
        <v>-517.36661150087923</v>
      </c>
      <c r="DO359" s="6">
        <v>-509.80276021123581</v>
      </c>
      <c r="DP359" s="6">
        <v>-519.34974545906925</v>
      </c>
      <c r="DQ359" s="6">
        <v>-517.98838498711723</v>
      </c>
      <c r="DR359" s="6">
        <v>-516.6544066777609</v>
      </c>
      <c r="DS359" s="6">
        <v>-515.39561391653149</v>
      </c>
      <c r="DT359" s="6">
        <v>-514.26130110665304</v>
      </c>
      <c r="DU359" s="6">
        <v>-513.30036673458847</v>
      </c>
      <c r="DV359" s="6">
        <v>-512.55917078414313</v>
      </c>
      <c r="DW359" s="6">
        <v>-512.07952069362466</v>
      </c>
      <c r="DX359" s="6">
        <v>-522.8415238984137</v>
      </c>
    </row>
    <row r="360" spans="7:128" s="6" customFormat="1" x14ac:dyDescent="0.25">
      <c r="BY360" s="6" t="s">
        <v>178</v>
      </c>
      <c r="CA360" s="6">
        <v>1.9204966299859461</v>
      </c>
      <c r="CB360" s="6">
        <v>1.9293661134809348</v>
      </c>
      <c r="CC360" s="6">
        <v>1.9492690303233307</v>
      </c>
      <c r="CD360" s="6">
        <v>1.976034579191932</v>
      </c>
      <c r="CE360" s="6">
        <v>2.0062964164913044</v>
      </c>
      <c r="CF360" s="6">
        <v>2.0374184965095132</v>
      </c>
      <c r="CG360" s="6">
        <v>2.0673937184039204</v>
      </c>
      <c r="CH360" s="6">
        <v>2.0947366932788647</v>
      </c>
      <c r="CI360" s="6">
        <v>2.1183827267730049</v>
      </c>
      <c r="CJ360" s="6">
        <v>2.1375991326011423</v>
      </c>
      <c r="CK360" s="6">
        <v>2.1519112822367958</v>
      </c>
      <c r="CL360" s="6">
        <v>2.2492209771987071</v>
      </c>
      <c r="CM360" s="6">
        <v>2.2428493023942675</v>
      </c>
      <c r="CN360" s="6">
        <v>2.2293781366236054</v>
      </c>
      <c r="CO360" s="6">
        <v>2.2039152456685418</v>
      </c>
      <c r="CP360" s="6">
        <v>2.1735658761692367</v>
      </c>
      <c r="CQ360" s="6">
        <v>2.1416952749373497</v>
      </c>
      <c r="CR360" s="6">
        <v>2.1084697214024395</v>
      </c>
      <c r="CS360" s="6">
        <v>2.0841443625962963</v>
      </c>
      <c r="CT360" s="6">
        <v>2.0142926269617334</v>
      </c>
      <c r="CU360" s="6">
        <v>1.9852214166689031</v>
      </c>
      <c r="CV360" s="6">
        <v>1.9561334044342349</v>
      </c>
      <c r="CW360" s="6">
        <v>1.8624694287114885</v>
      </c>
      <c r="CX360" s="6">
        <v>1.8100000878238376</v>
      </c>
      <c r="CY360" s="6">
        <v>1.7772437576073497</v>
      </c>
      <c r="CZ360" s="6">
        <v>1.7228449489377073</v>
      </c>
      <c r="DA360" s="6">
        <v>1.700895303980765</v>
      </c>
      <c r="DB360" s="6">
        <v>1.6617351415306736</v>
      </c>
      <c r="DC360" s="6">
        <v>1.6217246187615331</v>
      </c>
      <c r="DD360" s="6">
        <v>1.6165839048183361</v>
      </c>
      <c r="DE360" s="6">
        <v>1.5961592303803673</v>
      </c>
      <c r="DF360" s="6">
        <v>1.5965039581007368</v>
      </c>
      <c r="DG360" s="6">
        <v>1.6080629943127089</v>
      </c>
      <c r="DH360" s="6">
        <v>1.6123933346385844</v>
      </c>
      <c r="DI360" s="6">
        <v>1.6323368047699294</v>
      </c>
      <c r="DJ360" s="6">
        <v>1.685090630070718</v>
      </c>
      <c r="DK360" s="6">
        <v>1.7502080306472934</v>
      </c>
      <c r="DL360" s="6">
        <v>1.7211074847380825</v>
      </c>
      <c r="DM360" s="6">
        <v>1.7508274174637961</v>
      </c>
      <c r="DN360" s="6">
        <v>1.8172731642005502</v>
      </c>
      <c r="DO360" s="6">
        <v>1.8437126880928023</v>
      </c>
      <c r="DP360" s="6">
        <v>1.944047019713846</v>
      </c>
      <c r="DQ360" s="6">
        <v>1.9595107743080042</v>
      </c>
      <c r="DR360" s="6">
        <v>1.9622777796677315</v>
      </c>
      <c r="DS360" s="6">
        <v>1.9748830277941387</v>
      </c>
      <c r="DT360" s="6">
        <v>1.9631290885493424</v>
      </c>
      <c r="DU360" s="6">
        <v>1.925650909331722</v>
      </c>
      <c r="DV360" s="6">
        <v>1.8856198890859766</v>
      </c>
      <c r="DW360" s="6">
        <v>1.8047355153945066</v>
      </c>
      <c r="DX360" s="6">
        <v>0.22839843794786319</v>
      </c>
    </row>
    <row r="361" spans="7:128" s="6" customFormat="1" x14ac:dyDescent="0.25">
      <c r="BY361" s="6" t="s">
        <v>179</v>
      </c>
      <c r="CA361" s="6">
        <v>-15.404191511928733</v>
      </c>
      <c r="CB361" s="6">
        <v>-15.175411899603365</v>
      </c>
      <c r="CC361" s="6">
        <v>-14.805159683650814</v>
      </c>
      <c r="CD361" s="6">
        <v>-14.352472512881075</v>
      </c>
      <c r="CE361" s="6">
        <v>-13.864641185223348</v>
      </c>
      <c r="CF361" s="6">
        <v>-13.378225212230642</v>
      </c>
      <c r="CG361" s="6">
        <v>-12.920570491200213</v>
      </c>
      <c r="CH361" s="6">
        <v>-12.511451582666089</v>
      </c>
      <c r="CI361" s="6">
        <v>-12.16462438843835</v>
      </c>
      <c r="CJ361" s="6">
        <v>-11.889182098047568</v>
      </c>
      <c r="CK361" s="6">
        <v>-11.690673489826775</v>
      </c>
      <c r="CL361" s="6">
        <v>-10.842226198203409</v>
      </c>
      <c r="CM361" s="6">
        <v>-10.90576280434763</v>
      </c>
      <c r="CN361" s="6">
        <v>-11.067582497943151</v>
      </c>
      <c r="CO361" s="6">
        <v>-11.338979268751936</v>
      </c>
      <c r="CP361" s="6">
        <v>-11.725630109199692</v>
      </c>
      <c r="CQ361" s="6">
        <v>-12.227578059810561</v>
      </c>
      <c r="CR361" s="6">
        <v>-12.839321065141963</v>
      </c>
      <c r="CS361" s="6">
        <v>-13.550092215940612</v>
      </c>
      <c r="CT361" s="6">
        <v>-14.34436803549155</v>
      </c>
      <c r="CU361" s="6">
        <v>-15.202596928636902</v>
      </c>
      <c r="CV361" s="6">
        <v>-16.102103181471428</v>
      </c>
      <c r="CW361" s="6">
        <v>-17.018095293357959</v>
      </c>
      <c r="CX361" s="6">
        <v>-17.924691524385249</v>
      </c>
      <c r="CY361" s="6">
        <v>-18.795869204628168</v>
      </c>
      <c r="CZ361" s="6">
        <v>-19.606245028227164</v>
      </c>
      <c r="DA361" s="6">
        <v>-20.331597687697879</v>
      </c>
      <c r="DB361" s="6">
        <v>-20.949047515720576</v>
      </c>
      <c r="DC361" s="6">
        <v>-21.436805411609527</v>
      </c>
      <c r="DD361" s="6">
        <v>-21.773389675411426</v>
      </c>
      <c r="DE361" s="6">
        <v>-21.936177945902635</v>
      </c>
      <c r="DF361" s="6">
        <v>-21.899104335582955</v>
      </c>
      <c r="DG361" s="6">
        <v>-21.629219141522714</v>
      </c>
      <c r="DH361" s="6">
        <v>-21.081687439374662</v>
      </c>
      <c r="DI361" s="6">
        <v>-20.192597079491946</v>
      </c>
      <c r="DJ361" s="6">
        <v>-18.868655605952746</v>
      </c>
      <c r="DK361" s="6">
        <v>-16.972455115186857</v>
      </c>
      <c r="DL361" s="6">
        <v>-19.615175742081938</v>
      </c>
      <c r="DM361" s="6">
        <v>-19.104828694306853</v>
      </c>
      <c r="DN361" s="6">
        <v>-18.576322988568037</v>
      </c>
      <c r="DO361" s="6">
        <v>-19.141864323200529</v>
      </c>
      <c r="DP361" s="6">
        <v>-16.405419466995475</v>
      </c>
      <c r="DQ361" s="6">
        <v>-15.941537733515032</v>
      </c>
      <c r="DR361" s="6">
        <v>-15.643896799899526</v>
      </c>
      <c r="DS361" s="6">
        <v>-15.571769728853656</v>
      </c>
      <c r="DT361" s="6">
        <v>-15.78524305459139</v>
      </c>
      <c r="DU361" s="6">
        <v>-16.34189095140426</v>
      </c>
      <c r="DV361" s="6">
        <v>-17.293010595294646</v>
      </c>
      <c r="DW361" s="6">
        <v>-18.680175290193723</v>
      </c>
      <c r="DX361" s="6">
        <v>-42.494677351085919</v>
      </c>
    </row>
    <row r="362" spans="7:128" s="6" customFormat="1" x14ac:dyDescent="0.25">
      <c r="J362" s="6">
        <v>5.5819194969486396</v>
      </c>
      <c r="K362" s="6">
        <v>5.4357112150360543</v>
      </c>
      <c r="L362" s="6">
        <v>5.3485862237856452</v>
      </c>
      <c r="M362" s="6">
        <v>5.3070957359324655</v>
      </c>
      <c r="N362" s="6">
        <v>5.3002297868307569</v>
      </c>
      <c r="O362" s="6">
        <v>5.3190341823454723</v>
      </c>
      <c r="P362" s="6">
        <v>5.3562728671756599</v>
      </c>
      <c r="Q362" s="6">
        <v>5.4061351284679926</v>
      </c>
      <c r="R362" s="6">
        <v>5.4639851598239364</v>
      </c>
      <c r="S362" s="6">
        <v>5.5261503747325857</v>
      </c>
      <c r="T362" s="6">
        <v>5.6833346066915702</v>
      </c>
      <c r="U362" s="6">
        <v>5.5811816250894708</v>
      </c>
      <c r="V362" s="6">
        <v>5.5014761290514969</v>
      </c>
      <c r="W362" s="6">
        <v>5.4000316533604487</v>
      </c>
      <c r="X362" s="6">
        <v>5.3377951129129908</v>
      </c>
      <c r="Y362" s="6">
        <v>5.3372265466351543</v>
      </c>
      <c r="Z362" s="6">
        <v>5.3901077446312229</v>
      </c>
      <c r="AA362" s="6">
        <v>5.5870570777085682</v>
      </c>
      <c r="AB362" s="6">
        <v>5.3645544883524909</v>
      </c>
      <c r="AC362" s="6">
        <v>5.6207380839661258</v>
      </c>
      <c r="AD362" s="6">
        <v>5.901289486501371</v>
      </c>
      <c r="AE362" s="6">
        <v>5.4146698685195727</v>
      </c>
      <c r="AF362" s="6">
        <v>5.4390465817524269</v>
      </c>
      <c r="AG362" s="6">
        <v>5.7028965390850672</v>
      </c>
      <c r="AH362" s="6">
        <v>5.6031328898586974</v>
      </c>
      <c r="AI362" s="6">
        <v>5.9351074631395218</v>
      </c>
      <c r="AJ362" s="6">
        <v>5.8911400373347078</v>
      </c>
      <c r="AK362" s="6">
        <v>5.7170718965147138</v>
      </c>
      <c r="AL362" s="6">
        <v>6.0342158897706</v>
      </c>
      <c r="AM362" s="6">
        <v>5.9055985711742309</v>
      </c>
      <c r="AN362" s="6">
        <v>5.9956604245636758</v>
      </c>
      <c r="AO362" s="6">
        <v>6.092130589471223</v>
      </c>
      <c r="AP362" s="6">
        <v>5.8876388818338565</v>
      </c>
      <c r="AQ362" s="6">
        <v>5.7936502279793967</v>
      </c>
      <c r="AR362" s="6">
        <v>5.9798115343134839</v>
      </c>
      <c r="AS362" s="6">
        <v>6.0871779610076615</v>
      </c>
      <c r="AT362" s="6">
        <v>5.9986534466138774</v>
      </c>
      <c r="AU362" s="6">
        <v>5.8751675858459418</v>
      </c>
      <c r="AV362" s="6">
        <v>6.2356638015519383</v>
      </c>
      <c r="AW362" s="6">
        <v>6.4753075949521843</v>
      </c>
      <c r="AX362" s="6">
        <v>6.3168207372990004</v>
      </c>
      <c r="AY362" s="6">
        <v>6.0378718620972549</v>
      </c>
      <c r="AZ362" s="6">
        <v>5.7601320957039182</v>
      </c>
      <c r="BA362" s="6">
        <v>5.7630109126021178</v>
      </c>
      <c r="BB362" s="6">
        <v>5.6879553720592391</v>
      </c>
      <c r="BC362" s="6">
        <v>5.5636310923938836</v>
      </c>
      <c r="BD362" s="6">
        <v>5.71129685880023</v>
      </c>
      <c r="BE362" s="6">
        <v>5.6876830801224632</v>
      </c>
      <c r="BF362" s="6">
        <v>5.6653523825485053</v>
      </c>
    </row>
    <row r="363" spans="7:128" s="6" customFormat="1" x14ac:dyDescent="0.25">
      <c r="J363" s="6">
        <v>289.46670571211189</v>
      </c>
      <c r="K363" s="6">
        <v>286.08361463619406</v>
      </c>
      <c r="L363" s="6">
        <v>283.88962633819625</v>
      </c>
      <c r="M363" s="6">
        <v>282.6434129262114</v>
      </c>
      <c r="N363" s="6">
        <v>282.14830530707769</v>
      </c>
      <c r="O363" s="6">
        <v>282.24348581988568</v>
      </c>
      <c r="P363" s="6">
        <v>282.79703903337651</v>
      </c>
      <c r="Q363" s="6">
        <v>283.70043627618816</v>
      </c>
      <c r="R363" s="6">
        <v>284.86413964811328</v>
      </c>
      <c r="S363" s="6">
        <v>286.21408839412265</v>
      </c>
      <c r="T363" s="6">
        <v>280.74462652195263</v>
      </c>
      <c r="U363" s="6">
        <v>280.41407377587643</v>
      </c>
      <c r="V363" s="6">
        <v>280.53835281074413</v>
      </c>
      <c r="W363" s="6">
        <v>280.95962968037583</v>
      </c>
      <c r="X363" s="6">
        <v>281.66154036285462</v>
      </c>
      <c r="Y363" s="6">
        <v>282.59673348623579</v>
      </c>
      <c r="Z363" s="6">
        <v>283.69382569631995</v>
      </c>
      <c r="AA363" s="6">
        <v>285.01583425321672</v>
      </c>
      <c r="AB363" s="6">
        <v>285.83004338701312</v>
      </c>
      <c r="AC363" s="6">
        <v>287.21155932060128</v>
      </c>
      <c r="AD363" s="6">
        <v>288.59779875668437</v>
      </c>
      <c r="AE363" s="6">
        <v>288.99850485063541</v>
      </c>
      <c r="AF363" s="6">
        <v>289.99729584782784</v>
      </c>
      <c r="AG363" s="6">
        <v>291.29524694239529</v>
      </c>
      <c r="AH363" s="6">
        <v>292.17814345602778</v>
      </c>
      <c r="AI363" s="6">
        <v>293.68009626059364</v>
      </c>
      <c r="AJ363" s="6">
        <v>294.85757414883483</v>
      </c>
      <c r="AK363" s="6">
        <v>296.07803991242167</v>
      </c>
      <c r="AL363" s="6">
        <v>298.20101843306458</v>
      </c>
      <c r="AM363" s="6">
        <v>300.15477958567737</v>
      </c>
      <c r="AN363" s="6">
        <v>302.86637890473366</v>
      </c>
      <c r="AO363" s="6">
        <v>306.19162549689105</v>
      </c>
      <c r="AP363" s="6">
        <v>309.87619749812814</v>
      </c>
      <c r="AQ363" s="6">
        <v>314.57287854070114</v>
      </c>
      <c r="AR363" s="6">
        <v>320.65656562311818</v>
      </c>
      <c r="AS363" s="6">
        <v>327.87134834512545</v>
      </c>
      <c r="AT363" s="6">
        <v>305.2603998641037</v>
      </c>
      <c r="AU363" s="6">
        <v>304.08957818084372</v>
      </c>
      <c r="AV363" s="6">
        <v>303.36853832960321</v>
      </c>
      <c r="AW363" s="6">
        <v>295.59045147086647</v>
      </c>
      <c r="AX363" s="6">
        <v>308.90063394431098</v>
      </c>
      <c r="AY363" s="6">
        <v>307.03717406396413</v>
      </c>
      <c r="AZ363" s="6">
        <v>305.10398017210184</v>
      </c>
      <c r="BA363" s="6">
        <v>303.46904949868537</v>
      </c>
      <c r="BB363" s="6">
        <v>301.72642652655355</v>
      </c>
      <c r="BC363" s="6">
        <v>299.93486174163439</v>
      </c>
      <c r="BD363" s="6">
        <v>298.51258305917503</v>
      </c>
      <c r="BE363" s="6">
        <v>296.9496830303371</v>
      </c>
      <c r="BF363" s="6">
        <v>297.43265586063615</v>
      </c>
    </row>
    <row r="364" spans="7:128" s="6" customFormat="1" x14ac:dyDescent="0.25">
      <c r="J364" s="6">
        <v>283.10442957725803</v>
      </c>
      <c r="K364" s="6">
        <v>279.92381317596784</v>
      </c>
      <c r="L364" s="6">
        <v>277.83597980515265</v>
      </c>
      <c r="M364" s="6">
        <v>276.62191448909692</v>
      </c>
      <c r="N364" s="6">
        <v>276.10280815171649</v>
      </c>
      <c r="O364" s="6">
        <v>276.13219488945907</v>
      </c>
      <c r="P364" s="6">
        <v>276.58972636047395</v>
      </c>
      <c r="Q364" s="6">
        <v>277.37621684050652</v>
      </c>
      <c r="R364" s="6">
        <v>278.40968519145304</v>
      </c>
      <c r="S364" s="6">
        <v>279.62218558162567</v>
      </c>
      <c r="T364" s="6">
        <v>273.90705306983818</v>
      </c>
      <c r="U364" s="6">
        <v>273.64218701005649</v>
      </c>
      <c r="V364" s="6">
        <v>273.81362540312136</v>
      </c>
      <c r="W364" s="6">
        <v>274.31662872282982</v>
      </c>
      <c r="X364" s="6">
        <v>275.06098438466012</v>
      </c>
      <c r="Y364" s="6">
        <v>275.97003398610889</v>
      </c>
      <c r="Z364" s="6">
        <v>276.9800622237928</v>
      </c>
      <c r="AA364" s="6">
        <v>278.03994399278207</v>
      </c>
      <c r="AB364" s="6">
        <v>279.11096490804209</v>
      </c>
      <c r="AC364" s="6">
        <v>280.16674562721124</v>
      </c>
      <c r="AD364" s="6">
        <v>281.19321362225082</v>
      </c>
      <c r="AE364" s="6">
        <v>282.18857862139447</v>
      </c>
      <c r="AF364" s="6">
        <v>283.1632805686184</v>
      </c>
      <c r="AG364" s="6">
        <v>284.13989202730971</v>
      </c>
      <c r="AH364" s="6">
        <v>285.15297062532642</v>
      </c>
      <c r="AI364" s="6">
        <v>286.24887135557844</v>
      </c>
      <c r="AJ364" s="6">
        <v>287.4855431763923</v>
      </c>
      <c r="AK364" s="6">
        <v>288.9323492819438</v>
      </c>
      <c r="AL364" s="6">
        <v>290.66996565090972</v>
      </c>
      <c r="AM364" s="6">
        <v>292.79042830416802</v>
      </c>
      <c r="AN364" s="6">
        <v>295.39741678244269</v>
      </c>
      <c r="AO364" s="6">
        <v>298.60688092590726</v>
      </c>
      <c r="AP364" s="6">
        <v>302.54814210921819</v>
      </c>
      <c r="AQ364" s="6">
        <v>307.36563174795805</v>
      </c>
      <c r="AR364" s="6">
        <v>313.22147379483221</v>
      </c>
      <c r="AS364" s="6">
        <v>320.29918106958854</v>
      </c>
      <c r="AT364" s="6">
        <v>297.84999903415786</v>
      </c>
      <c r="AU364" s="6">
        <v>296.84688976198248</v>
      </c>
      <c r="AV364" s="6">
        <v>295.69644161805985</v>
      </c>
      <c r="AW364" s="6">
        <v>287.63516562172487</v>
      </c>
      <c r="AX364" s="6">
        <v>301.12113838745103</v>
      </c>
      <c r="AY364" s="6">
        <v>299.59508006061861</v>
      </c>
      <c r="AZ364" s="6">
        <v>298.00255890505878</v>
      </c>
      <c r="BA364" s="6">
        <v>296.36850013846083</v>
      </c>
      <c r="BB364" s="6">
        <v>294.71850654723573</v>
      </c>
      <c r="BC364" s="6">
        <v>293.07848353311971</v>
      </c>
      <c r="BD364" s="6">
        <v>291.47437262821762</v>
      </c>
      <c r="BE364" s="6">
        <v>289.93192204596596</v>
      </c>
      <c r="BF364" s="6">
        <v>288.47651607743853</v>
      </c>
      <c r="CB364" s="6">
        <v>5.8652317780862884</v>
      </c>
      <c r="CC364" s="6">
        <v>5.7497237820094416</v>
      </c>
      <c r="CD364" s="6">
        <v>5.6226952488440674</v>
      </c>
      <c r="CE364" s="6">
        <v>5.4963053584549115</v>
      </c>
      <c r="CF364" s="6">
        <v>5.3793149136263096</v>
      </c>
      <c r="CG364" s="6">
        <v>5.2777684826390558</v>
      </c>
      <c r="CH364" s="6">
        <v>5.1955646585746251</v>
      </c>
      <c r="CI364" s="6">
        <v>5.1349250314964845</v>
      </c>
      <c r="CJ364" s="6">
        <v>5.096774360396239</v>
      </c>
      <c r="CK364" s="6">
        <v>5.0810448597673474</v>
      </c>
      <c r="CL364" s="6">
        <v>5.6833346066922363</v>
      </c>
      <c r="CM364" s="6">
        <v>5.5811816250899149</v>
      </c>
      <c r="CN364" s="6">
        <v>5.5014761290514969</v>
      </c>
      <c r="CO364" s="6">
        <v>5.4000316533611148</v>
      </c>
      <c r="CP364" s="6">
        <v>5.3377951129127688</v>
      </c>
      <c r="CQ364" s="6">
        <v>5.3372265466351543</v>
      </c>
      <c r="CR364" s="6">
        <v>5.3901077446305568</v>
      </c>
      <c r="CS364" s="6">
        <v>5.5870570777079021</v>
      </c>
      <c r="CT364" s="6">
        <v>5.364554488352713</v>
      </c>
      <c r="CU364" s="6">
        <v>5.6207380839672361</v>
      </c>
      <c r="CV364" s="6">
        <v>5.9012894865022592</v>
      </c>
      <c r="CW364" s="6">
        <v>5.4146698685197947</v>
      </c>
      <c r="CX364" s="6">
        <v>5.439046581752649</v>
      </c>
      <c r="CY364" s="6">
        <v>5.7028965390844011</v>
      </c>
      <c r="CZ364" s="6">
        <v>5.6031328898584754</v>
      </c>
      <c r="DA364" s="6">
        <v>5.9351074631399658</v>
      </c>
      <c r="DB364" s="6">
        <v>5.8911400373349299</v>
      </c>
      <c r="DC364" s="6">
        <v>5.7170718965144918</v>
      </c>
      <c r="DD364" s="6">
        <v>6.0342158897701559</v>
      </c>
      <c r="DE364" s="6">
        <v>5.905598571174675</v>
      </c>
      <c r="DF364" s="6">
        <v>5.9956604245625655</v>
      </c>
      <c r="DG364" s="6">
        <v>6.0921305894692246</v>
      </c>
      <c r="DH364" s="6">
        <v>5.8876388818323022</v>
      </c>
      <c r="DI364" s="6">
        <v>5.7936502279791746</v>
      </c>
      <c r="DJ364" s="6">
        <v>5.9798115343125957</v>
      </c>
      <c r="DK364" s="6">
        <v>6.0871779610083276</v>
      </c>
      <c r="DL364" s="6">
        <v>5.9986534466136554</v>
      </c>
      <c r="DM364" s="6">
        <v>5.8751675858450536</v>
      </c>
      <c r="DN364" s="6">
        <v>6.2356640568390631</v>
      </c>
      <c r="DO364" s="6">
        <v>6.4753084576592013</v>
      </c>
      <c r="DP364" s="6">
        <v>6.3168213959845509</v>
      </c>
      <c r="DQ364" s="6">
        <v>6.0378716811526623</v>
      </c>
      <c r="DR364" s="6">
        <v>5.7601319334557033</v>
      </c>
      <c r="DS364" s="6">
        <v>5.7630107671418074</v>
      </c>
      <c r="DT364" s="6">
        <v>5.6879552417270496</v>
      </c>
      <c r="DU364" s="6">
        <v>5.5636309756772473</v>
      </c>
      <c r="DV364" s="6">
        <v>5.7112967542951587</v>
      </c>
      <c r="DW364" s="6">
        <v>5.6876829866119305</v>
      </c>
      <c r="DX364" s="6">
        <v>5.6653522989094096</v>
      </c>
    </row>
    <row r="365" spans="7:128" s="6" customFormat="1" x14ac:dyDescent="0.25">
      <c r="J365" s="6">
        <v>736.54173420456743</v>
      </c>
      <c r="K365" s="6">
        <v>727.45303946765148</v>
      </c>
      <c r="L365" s="6">
        <v>721.66232085670833</v>
      </c>
      <c r="M365" s="6">
        <v>718.50225891799676</v>
      </c>
      <c r="N365" s="6">
        <v>717.43857962756397</v>
      </c>
      <c r="O365" s="6">
        <v>718.03875033057056</v>
      </c>
      <c r="P365" s="6">
        <v>719.94901514785715</v>
      </c>
      <c r="Q365" s="6">
        <v>722.87730922644573</v>
      </c>
      <c r="R365" s="6">
        <v>726.5803998801905</v>
      </c>
      <c r="S365" s="6">
        <v>730.85412081836898</v>
      </c>
      <c r="T365" s="6">
        <v>717.99486959652768</v>
      </c>
      <c r="U365" s="6">
        <v>718.26730285774443</v>
      </c>
      <c r="V365" s="6">
        <v>719.56094745571693</v>
      </c>
      <c r="W365" s="6">
        <v>721.62781172110988</v>
      </c>
      <c r="X365" s="6">
        <v>724.24986735592745</v>
      </c>
      <c r="Y365" s="6">
        <v>727.23780169406723</v>
      </c>
      <c r="Z365" s="6">
        <v>730.43077689000938</v>
      </c>
      <c r="AA365" s="6">
        <v>733.69687787216594</v>
      </c>
      <c r="AB365" s="6">
        <v>736.9339882805923</v>
      </c>
      <c r="AC365" s="6">
        <v>740.07087662193487</v>
      </c>
      <c r="AD365" s="6">
        <v>743.0683114383454</v>
      </c>
      <c r="AE365" s="6">
        <v>745.92005946568679</v>
      </c>
      <c r="AF365" s="6">
        <v>748.65365724810863</v>
      </c>
      <c r="AG365" s="6">
        <v>751.33088516092948</v>
      </c>
      <c r="AH365" s="6">
        <v>754.04791225133147</v>
      </c>
      <c r="AI365" s="6">
        <v>756.9351183419468</v>
      </c>
      <c r="AJ365" s="6">
        <v>760.1566330161038</v>
      </c>
      <c r="AK365" s="6">
        <v>763.90965519330734</v>
      </c>
      <c r="AL365" s="6">
        <v>768.42362709217298</v>
      </c>
      <c r="AM365" s="6">
        <v>773.95932658155652</v>
      </c>
      <c r="AN365" s="6">
        <v>780.80790456329009</v>
      </c>
      <c r="AO365" s="6">
        <v>789.28981793521484</v>
      </c>
      <c r="AP365" s="6">
        <v>799.75347617675084</v>
      </c>
      <c r="AQ365" s="6">
        <v>812.57320155656339</v>
      </c>
      <c r="AR365" s="6">
        <v>828.14575093175711</v>
      </c>
      <c r="AS365" s="6">
        <v>846.88408112106447</v>
      </c>
      <c r="AT365" s="6">
        <v>790.80045382742185</v>
      </c>
      <c r="AU365" s="6">
        <v>788.16204225533886</v>
      </c>
      <c r="AV365" s="6">
        <v>785.12572422461039</v>
      </c>
      <c r="AW365" s="6">
        <v>764.29133647498634</v>
      </c>
      <c r="AX365" s="6">
        <v>798.37861727548147</v>
      </c>
      <c r="AY365" s="6">
        <v>794.78838434871909</v>
      </c>
      <c r="AZ365" s="6">
        <v>790.99034630735753</v>
      </c>
      <c r="BA365" s="6">
        <v>787.0489974702366</v>
      </c>
      <c r="BB365" s="6">
        <v>783.02947476131419</v>
      </c>
      <c r="BC365" s="6">
        <v>778.99694277780611</v>
      </c>
      <c r="BD365" s="6">
        <v>775.01627443733366</v>
      </c>
      <c r="BE365" s="6">
        <v>771.15181366854733</v>
      </c>
      <c r="BF365" s="6">
        <v>810.2396534407419</v>
      </c>
      <c r="CB365" s="6">
        <v>295.34877800731294</v>
      </c>
      <c r="CC365" s="6">
        <v>292.79002263059152</v>
      </c>
      <c r="CD365" s="6">
        <v>289.87839277524506</v>
      </c>
      <c r="CE365" s="6">
        <v>286.90780315334075</v>
      </c>
      <c r="CF365" s="6">
        <v>284.09680598903429</v>
      </c>
      <c r="CG365" s="6">
        <v>281.60211195121821</v>
      </c>
      <c r="CH365" s="6">
        <v>279.53056901544812</v>
      </c>
      <c r="CI365" s="6">
        <v>277.94940233101187</v>
      </c>
      <c r="CJ365" s="6">
        <v>276.89472941323243</v>
      </c>
      <c r="CK365" s="6">
        <v>276.37848461184643</v>
      </c>
      <c r="CL365" s="6">
        <v>280.38627022602981</v>
      </c>
      <c r="CM365" s="6">
        <v>280.0395072440183</v>
      </c>
      <c r="CN365" s="6">
        <v>280.16013610204362</v>
      </c>
      <c r="CO365" s="6">
        <v>280.59176100305592</v>
      </c>
      <c r="CP365" s="6">
        <v>281.31393311387785</v>
      </c>
      <c r="CQ365" s="6">
        <v>282.27661713100315</v>
      </c>
      <c r="CR365" s="6">
        <v>283.4073516850475</v>
      </c>
      <c r="CS365" s="6">
        <v>284.76337147549555</v>
      </c>
      <c r="CT365" s="6">
        <v>285.6374513598692</v>
      </c>
      <c r="CU365" s="6">
        <v>287.06105231360948</v>
      </c>
      <c r="CV365" s="6">
        <v>288.49231280376222</v>
      </c>
      <c r="CW365" s="6">
        <v>288.96695126185932</v>
      </c>
      <c r="CX365" s="6">
        <v>290.01929956844384</v>
      </c>
      <c r="CY365" s="6">
        <v>291.36232897560512</v>
      </c>
      <c r="CZ365" s="6">
        <v>292.29590337338982</v>
      </c>
      <c r="DA365" s="6">
        <v>293.83609213031912</v>
      </c>
      <c r="DB365" s="6">
        <v>295.05296217061658</v>
      </c>
      <c r="DC365" s="6">
        <v>296.30697723047274</v>
      </c>
      <c r="DD365" s="6">
        <v>298.45387829950585</v>
      </c>
      <c r="DE365" s="6">
        <v>300.42667907475294</v>
      </c>
      <c r="DF365" s="6">
        <v>303.15016751129463</v>
      </c>
      <c r="DG365" s="6">
        <v>306.48085325744745</v>
      </c>
      <c r="DH365" s="6">
        <v>310.16225082227658</v>
      </c>
      <c r="DI365" s="6">
        <v>314.84937344787147</v>
      </c>
      <c r="DJ365" s="6">
        <v>320.91949948417351</v>
      </c>
      <c r="DK365" s="6">
        <v>328.11369683990853</v>
      </c>
      <c r="DL365" s="6">
        <v>305.45633779408507</v>
      </c>
      <c r="DM365" s="6">
        <v>304.24922492499996</v>
      </c>
      <c r="DN365" s="6">
        <v>303.49187250784036</v>
      </c>
      <c r="DO365" s="6">
        <v>294.71198799009767</v>
      </c>
      <c r="DP365" s="6">
        <v>309.02833619686555</v>
      </c>
      <c r="DQ365" s="6">
        <v>307.12984355197068</v>
      </c>
      <c r="DR365" s="6">
        <v>305.17326813903645</v>
      </c>
      <c r="DS365" s="6">
        <v>303.52757603050941</v>
      </c>
      <c r="DT365" s="6">
        <v>301.79231235455961</v>
      </c>
      <c r="DU365" s="6">
        <v>300.02862108512107</v>
      </c>
      <c r="DV365" s="6">
        <v>298.65676192401946</v>
      </c>
      <c r="DW365" s="6">
        <v>297.16916915856848</v>
      </c>
      <c r="DX365" s="6">
        <v>297.53881193585551</v>
      </c>
    </row>
    <row r="366" spans="7:128" s="6" customFormat="1" x14ac:dyDescent="0.25">
      <c r="J366" s="6">
        <v>-0.61995674986492499</v>
      </c>
      <c r="K366" s="6">
        <v>-0.61971130015048281</v>
      </c>
      <c r="L366" s="6">
        <v>-0.60791411230232129</v>
      </c>
      <c r="M366" s="6">
        <v>-0.58723547041705793</v>
      </c>
      <c r="N366" s="6">
        <v>-0.55979401562256115</v>
      </c>
      <c r="O366" s="6">
        <v>-0.52731257050031566</v>
      </c>
      <c r="P366" s="6">
        <v>-0.49122388774258674</v>
      </c>
      <c r="Q366" s="6">
        <v>-0.45274250856797149</v>
      </c>
      <c r="R366" s="6">
        <v>-0.41291364447382239</v>
      </c>
      <c r="S366" s="6">
        <v>-0.37264646297696657</v>
      </c>
      <c r="T366" s="6">
        <v>-0.31414549544728221</v>
      </c>
      <c r="U366" s="6">
        <v>-0.26276903654576245</v>
      </c>
      <c r="V366" s="6">
        <v>-0.2210517622236452</v>
      </c>
      <c r="W366" s="6">
        <v>-0.18603617699575192</v>
      </c>
      <c r="X366" s="6">
        <v>-0.16028052296523931</v>
      </c>
      <c r="Y366" s="6">
        <v>-0.14300317508164628</v>
      </c>
      <c r="Z366" s="6">
        <v>-0.13186503113782333</v>
      </c>
      <c r="AA366" s="6">
        <v>-0.12806906400164575</v>
      </c>
      <c r="AB366" s="6">
        <v>-0.11103033136461438</v>
      </c>
      <c r="AC366" s="6">
        <v>-0.11703643648419693</v>
      </c>
      <c r="AD366" s="6">
        <v>-0.12113011383030337</v>
      </c>
      <c r="AE366" s="6">
        <v>-0.10293881066014698</v>
      </c>
      <c r="AF366" s="6">
        <v>-0.11252212812795648</v>
      </c>
      <c r="AG366" s="6">
        <v>-0.13005560645540371</v>
      </c>
      <c r="AH366" s="6">
        <v>-0.13596125165915574</v>
      </c>
      <c r="AI366" s="6">
        <v>-0.15673780938740833</v>
      </c>
      <c r="AJ366" s="6">
        <v>-0.16425877291836866</v>
      </c>
      <c r="AK366" s="6">
        <v>-0.17220401274598007</v>
      </c>
      <c r="AL366" s="6">
        <v>-0.19802596922047222</v>
      </c>
      <c r="AM366" s="6">
        <v>-0.20789357153705446</v>
      </c>
      <c r="AN366" s="6">
        <v>-0.22852140060936055</v>
      </c>
      <c r="AO366" s="6">
        <v>-0.24993003625439769</v>
      </c>
      <c r="AP366" s="6">
        <v>-0.26016887162105817</v>
      </c>
      <c r="AQ366" s="6">
        <v>-0.27923128314755186</v>
      </c>
      <c r="AR366" s="6">
        <v>-0.3162010575468166</v>
      </c>
      <c r="AS366" s="6">
        <v>-0.34985784802621378</v>
      </c>
      <c r="AT366" s="6">
        <v>-0.2871793717483806</v>
      </c>
      <c r="AU366" s="6">
        <v>-0.28862719905375922</v>
      </c>
      <c r="AV366" s="6">
        <v>-0.31250053455222915</v>
      </c>
      <c r="AW366" s="6">
        <v>-0.29518201267830779</v>
      </c>
      <c r="AX366" s="6">
        <v>-0.33562970849265739</v>
      </c>
      <c r="AY366" s="6">
        <v>-0.30953159171653866</v>
      </c>
      <c r="AZ366" s="6">
        <v>-0.2874384560057619</v>
      </c>
      <c r="BA366" s="6">
        <v>-0.28411200674482995</v>
      </c>
      <c r="BB366" s="6">
        <v>-0.27370079937538705</v>
      </c>
      <c r="BC366" s="6">
        <v>-0.25981738186575676</v>
      </c>
      <c r="BD366" s="6">
        <v>-0.26006313387350044</v>
      </c>
      <c r="BE366" s="6">
        <v>-0.24587272970777452</v>
      </c>
      <c r="BF366" s="6">
        <v>1.2783583278532795</v>
      </c>
      <c r="CB366" s="6">
        <v>288.53342187116391</v>
      </c>
      <c r="CC366" s="6">
        <v>286.10486202144813</v>
      </c>
      <c r="CD366" s="6">
        <v>283.35451226688946</v>
      </c>
      <c r="CE366" s="6">
        <v>280.5542875777374</v>
      </c>
      <c r="CF366" s="6">
        <v>277.9064995019682</v>
      </c>
      <c r="CG366" s="6">
        <v>275.55631856222362</v>
      </c>
      <c r="CH366" s="6">
        <v>273.60279737120538</v>
      </c>
      <c r="CI366" s="6">
        <v>272.10829172488604</v>
      </c>
      <c r="CJ366" s="6">
        <v>271.10630085956399</v>
      </c>
      <c r="CK366" s="6">
        <v>270.60785230381447</v>
      </c>
      <c r="CL366" s="6">
        <v>273.90705306984</v>
      </c>
      <c r="CM366" s="6">
        <v>273.64218701005603</v>
      </c>
      <c r="CN366" s="6">
        <v>273.8136254031196</v>
      </c>
      <c r="CO366" s="6">
        <v>274.31662872282982</v>
      </c>
      <c r="CP366" s="6">
        <v>275.06098438466319</v>
      </c>
      <c r="CQ366" s="6">
        <v>275.97003398610707</v>
      </c>
      <c r="CR366" s="6">
        <v>276.9800622237928</v>
      </c>
      <c r="CS366" s="6">
        <v>278.03994399278184</v>
      </c>
      <c r="CT366" s="6">
        <v>279.11096490804164</v>
      </c>
      <c r="CU366" s="6">
        <v>280.16674562721278</v>
      </c>
      <c r="CV366" s="6">
        <v>281.19321362225236</v>
      </c>
      <c r="CW366" s="6">
        <v>282.18857862139532</v>
      </c>
      <c r="CX366" s="6">
        <v>283.16328056861903</v>
      </c>
      <c r="CY366" s="6">
        <v>284.13989202731193</v>
      </c>
      <c r="CZ366" s="6">
        <v>285.15297062532352</v>
      </c>
      <c r="DA366" s="6">
        <v>286.24887135558066</v>
      </c>
      <c r="DB366" s="6">
        <v>287.48554317639275</v>
      </c>
      <c r="DC366" s="6">
        <v>288.93234928194465</v>
      </c>
      <c r="DD366" s="6">
        <v>290.66996565090972</v>
      </c>
      <c r="DE366" s="6">
        <v>292.79042830416756</v>
      </c>
      <c r="DF366" s="6">
        <v>295.39741678243979</v>
      </c>
      <c r="DG366" s="6">
        <v>298.6068809259059</v>
      </c>
      <c r="DH366" s="6">
        <v>302.54814210921842</v>
      </c>
      <c r="DI366" s="6">
        <v>307.36563174795873</v>
      </c>
      <c r="DJ366" s="6">
        <v>313.22147379483334</v>
      </c>
      <c r="DK366" s="6">
        <v>320.29918106958968</v>
      </c>
      <c r="DL366" s="6">
        <v>297.84999903415923</v>
      </c>
      <c r="DM366" s="6">
        <v>296.84688976198339</v>
      </c>
      <c r="DN366" s="6">
        <v>295.69640975092784</v>
      </c>
      <c r="DO366" s="6">
        <v>286.67280032204889</v>
      </c>
      <c r="DP366" s="6">
        <v>301.19961750241697</v>
      </c>
      <c r="DQ366" s="6">
        <v>299.66717425557164</v>
      </c>
      <c r="DR366" s="6">
        <v>298.06873319522452</v>
      </c>
      <c r="DS366" s="6">
        <v>296.42922041311357</v>
      </c>
      <c r="DT366" s="6">
        <v>294.77419503741896</v>
      </c>
      <c r="DU366" s="6">
        <v>293.12953310297149</v>
      </c>
      <c r="DV366" s="6">
        <v>291.52114880225065</v>
      </c>
      <c r="DW366" s="6">
        <v>289.97476483605624</v>
      </c>
      <c r="DX366" s="6">
        <v>288.51574163952142</v>
      </c>
    </row>
    <row r="367" spans="7:128" s="6" customFormat="1" x14ac:dyDescent="0.25">
      <c r="J367" s="6">
        <v>54.778373252393429</v>
      </c>
      <c r="K367" s="6">
        <v>54.479185267663823</v>
      </c>
      <c r="L367" s="6">
        <v>54.381434424987333</v>
      </c>
      <c r="M367" s="6">
        <v>54.448848363980005</v>
      </c>
      <c r="N367" s="6">
        <v>54.653712362343619</v>
      </c>
      <c r="O367" s="6">
        <v>54.973678853848185</v>
      </c>
      <c r="P367" s="6">
        <v>55.389777171504392</v>
      </c>
      <c r="Q367" s="6">
        <v>55.885192599709256</v>
      </c>
      <c r="R367" s="6">
        <v>56.444538129972742</v>
      </c>
      <c r="S367" s="6">
        <v>57.053440679729391</v>
      </c>
      <c r="T367" s="6">
        <v>58.635316990309327</v>
      </c>
      <c r="U367" s="6">
        <v>59.24361372349729</v>
      </c>
      <c r="V367" s="6">
        <v>59.755778589129839</v>
      </c>
      <c r="W367" s="6">
        <v>60.192113158490599</v>
      </c>
      <c r="X367" s="6">
        <v>60.567433681277151</v>
      </c>
      <c r="Y367" s="6">
        <v>60.892023111043024</v>
      </c>
      <c r="Z367" s="6">
        <v>61.172526225840684</v>
      </c>
      <c r="AA367" s="6">
        <v>61.412778966853267</v>
      </c>
      <c r="AB367" s="6">
        <v>61.614568767597518</v>
      </c>
      <c r="AC367" s="6">
        <v>61.778324618428691</v>
      </c>
      <c r="AD367" s="6">
        <v>61.903735264511099</v>
      </c>
      <c r="AE367" s="6">
        <v>61.99029210505924</v>
      </c>
      <c r="AF367" s="6">
        <v>62.037750416723995</v>
      </c>
      <c r="AG367" s="6">
        <v>62.04649841904186</v>
      </c>
      <c r="AH367" s="6">
        <v>62.017818013109903</v>
      </c>
      <c r="AI367" s="6">
        <v>61.954012983171047</v>
      </c>
      <c r="AJ367" s="6">
        <v>61.858368931707595</v>
      </c>
      <c r="AK367" s="6">
        <v>61.734892709642608</v>
      </c>
      <c r="AL367" s="6">
        <v>61.587755590755577</v>
      </c>
      <c r="AM367" s="6">
        <v>61.420331181409878</v>
      </c>
      <c r="AN367" s="6">
        <v>61.233672179584531</v>
      </c>
      <c r="AO367" s="6">
        <v>61.024203944966438</v>
      </c>
      <c r="AP367" s="6">
        <v>60.780318995039991</v>
      </c>
      <c r="AQ367" s="6">
        <v>60.477422442817065</v>
      </c>
      <c r="AR367" s="6">
        <v>60.070785594204203</v>
      </c>
      <c r="AS367" s="6">
        <v>59.485287259998685</v>
      </c>
      <c r="AT367" s="6">
        <v>63.158935200231305</v>
      </c>
      <c r="AU367" s="6">
        <v>63.235484054380954</v>
      </c>
      <c r="AV367" s="6">
        <v>63.315822148796165</v>
      </c>
      <c r="AW367" s="6">
        <v>64.105391924191395</v>
      </c>
      <c r="AX367" s="6">
        <v>62.296290550484692</v>
      </c>
      <c r="AY367" s="6">
        <v>62.666850357947943</v>
      </c>
      <c r="AZ367" s="6">
        <v>63.021743024483932</v>
      </c>
      <c r="BA367" s="6">
        <v>63.358043820995967</v>
      </c>
      <c r="BB367" s="6">
        <v>63.672205178883615</v>
      </c>
      <c r="BC367" s="6">
        <v>63.960319695322895</v>
      </c>
      <c r="BD367" s="6">
        <v>64.218376659051614</v>
      </c>
      <c r="BE367" s="6">
        <v>64.442502620099873</v>
      </c>
      <c r="BF367" s="6">
        <v>90.393010567188185</v>
      </c>
      <c r="CB367" s="6">
        <v>753.11716650885114</v>
      </c>
      <c r="CC367" s="6">
        <v>746.79115116378944</v>
      </c>
      <c r="CD367" s="6">
        <v>739.28913047027663</v>
      </c>
      <c r="CE367" s="6">
        <v>731.44202937748105</v>
      </c>
      <c r="CF367" s="6">
        <v>723.87733706588483</v>
      </c>
      <c r="CG367" s="6">
        <v>717.05324958201322</v>
      </c>
      <c r="CH367" s="6">
        <v>711.29057338524126</v>
      </c>
      <c r="CI367" s="6">
        <v>706.80074146738775</v>
      </c>
      <c r="CJ367" s="6">
        <v>703.70937174829874</v>
      </c>
      <c r="CK367" s="6">
        <v>702.0754338815409</v>
      </c>
      <c r="CL367" s="6">
        <v>709.78785955753619</v>
      </c>
      <c r="CM367" s="6">
        <v>709.45222028053558</v>
      </c>
      <c r="CN367" s="6">
        <v>710.41363955923691</v>
      </c>
      <c r="CO367" s="6">
        <v>712.42277365609823</v>
      </c>
      <c r="CP367" s="6">
        <v>715.25368916260004</v>
      </c>
      <c r="CQ367" s="6">
        <v>718.70256454307355</v>
      </c>
      <c r="CR367" s="6">
        <v>722.58748505490587</v>
      </c>
      <c r="CS367" s="6">
        <v>726.74921007683463</v>
      </c>
      <c r="CT367" s="6">
        <v>731.05275184791549</v>
      </c>
      <c r="CU367" s="6">
        <v>735.38956271986012</v>
      </c>
      <c r="CV367" s="6">
        <v>739.68009454025218</v>
      </c>
      <c r="CW367" s="6">
        <v>743.87647690790675</v>
      </c>
      <c r="CX367" s="6">
        <v>747.96506569872201</v>
      </c>
      <c r="CY367" s="6">
        <v>751.96864066028922</v>
      </c>
      <c r="CZ367" s="6">
        <v>755.94807857113722</v>
      </c>
      <c r="DA367" s="6">
        <v>760.00339070623022</v>
      </c>
      <c r="DB367" s="6">
        <v>764.27408160168909</v>
      </c>
      <c r="DC367" s="6">
        <v>768.93884962276979</v>
      </c>
      <c r="DD367" s="6">
        <v>774.21469619086315</v>
      </c>
      <c r="DE367" s="6">
        <v>780.35552591554722</v>
      </c>
      <c r="DF367" s="6">
        <v>787.65028888997949</v>
      </c>
      <c r="DG367" s="6">
        <v>796.42062106735455</v>
      </c>
      <c r="DH367" s="6">
        <v>807.01775670936058</v>
      </c>
      <c r="DI367" s="6">
        <v>819.8181899575676</v>
      </c>
      <c r="DJ367" s="6">
        <v>835.21711540174601</v>
      </c>
      <c r="DK367" s="6">
        <v>853.61804265477724</v>
      </c>
      <c r="DL367" s="6">
        <v>796.20348595931989</v>
      </c>
      <c r="DM367" s="6">
        <v>792.7356370010101</v>
      </c>
      <c r="DN367" s="6">
        <v>788.81304222929543</v>
      </c>
      <c r="DO367" s="6">
        <v>764.58798854914085</v>
      </c>
      <c r="DP367" s="6">
        <v>800.48840906899295</v>
      </c>
      <c r="DQ367" s="6">
        <v>796.17058023338893</v>
      </c>
      <c r="DR367" s="6">
        <v>791.88024611217122</v>
      </c>
      <c r="DS367" s="6">
        <v>787.77117727287441</v>
      </c>
      <c r="DT367" s="6">
        <v>783.99524569322682</v>
      </c>
      <c r="DU367" s="6">
        <v>780.69651027226848</v>
      </c>
      <c r="DV367" s="6">
        <v>778.00521758151046</v>
      </c>
      <c r="DW367" s="6">
        <v>776.03296863881349</v>
      </c>
      <c r="DX367" s="6">
        <v>813.08595390743403</v>
      </c>
    </row>
    <row r="368" spans="7:128" s="6" customFormat="1" x14ac:dyDescent="0.25">
      <c r="BF368" s="6">
        <v>0</v>
      </c>
      <c r="CB368" s="6">
        <v>-0.57263807453522553</v>
      </c>
      <c r="CC368" s="6">
        <v>-0.5485792936001932</v>
      </c>
      <c r="CD368" s="6">
        <v>-0.53622088163718384</v>
      </c>
      <c r="CE368" s="6">
        <v>-0.53184665270600284</v>
      </c>
      <c r="CF368" s="6">
        <v>-0.5323515300745818</v>
      </c>
      <c r="CG368" s="6">
        <v>-0.5352130939192401</v>
      </c>
      <c r="CH368" s="6">
        <v>-0.53843409867704306</v>
      </c>
      <c r="CI368" s="6">
        <v>-0.54047257123868153</v>
      </c>
      <c r="CJ368" s="6">
        <v>-0.54017034856501667</v>
      </c>
      <c r="CK368" s="6">
        <v>-0.53668669670914326</v>
      </c>
      <c r="CL368" s="6">
        <v>-0.59386068026279215</v>
      </c>
      <c r="CM368" s="6">
        <v>-0.55522763649551443</v>
      </c>
      <c r="CN368" s="6">
        <v>-0.51634405268774497</v>
      </c>
      <c r="CO368" s="6">
        <v>-0.4731648514022524</v>
      </c>
      <c r="CP368" s="6">
        <v>-0.43145315580361832</v>
      </c>
      <c r="CQ368" s="6">
        <v>-0.39255205449106878</v>
      </c>
      <c r="CR368" s="6">
        <v>-0.35499941850758443</v>
      </c>
      <c r="CS368" s="6">
        <v>-0.32451056948323842</v>
      </c>
      <c r="CT368" s="6">
        <v>-0.2607940148134924</v>
      </c>
      <c r="CU368" s="6">
        <v>-0.23394759308603685</v>
      </c>
      <c r="CV368" s="6">
        <v>-0.20298123564765902</v>
      </c>
      <c r="CW368" s="6">
        <v>-0.12741544160255192</v>
      </c>
      <c r="CX368" s="6">
        <v>-9.5466863918813871E-2</v>
      </c>
      <c r="CY368" s="6">
        <v>-7.8112947352049211E-2</v>
      </c>
      <c r="CZ368" s="6">
        <v>-4.4840760900055621E-2</v>
      </c>
      <c r="DA368" s="6">
        <v>-3.6173676320694348E-2</v>
      </c>
      <c r="DB368" s="6">
        <v>-1.3388181831830437E-2</v>
      </c>
      <c r="DC368" s="6">
        <v>4.4040980902160243E-3</v>
      </c>
      <c r="DD368" s="6">
        <v>-3.2874117614767329E-3</v>
      </c>
      <c r="DE368" s="6">
        <v>1.1915060149636503E-3</v>
      </c>
      <c r="DF368" s="6">
        <v>-1.0752518558421187E-2</v>
      </c>
      <c r="DG368" s="6">
        <v>-2.8557101218296133E-2</v>
      </c>
      <c r="DH368" s="6">
        <v>-4.1843733317614706E-2</v>
      </c>
      <c r="DI368" s="6">
        <v>-6.8959410317703806E-2</v>
      </c>
      <c r="DJ368" s="6">
        <v>-0.11717072071848467</v>
      </c>
      <c r="DK368" s="6">
        <v>-0.16741268301845302</v>
      </c>
      <c r="DL368" s="6">
        <v>-0.1371084275370027</v>
      </c>
      <c r="DM368" s="6">
        <v>-0.16624245767227208</v>
      </c>
      <c r="DN368" s="6">
        <v>-0.21787852177945766</v>
      </c>
      <c r="DO368" s="6">
        <v>-0.22580278283712563</v>
      </c>
      <c r="DP368" s="6">
        <v>-0.29839712957646647</v>
      </c>
      <c r="DQ368" s="6">
        <v>-0.29411097161546884</v>
      </c>
      <c r="DR368" s="6">
        <v>-0.28533064385072304</v>
      </c>
      <c r="DS368" s="6">
        <v>-0.28604937468179603</v>
      </c>
      <c r="DT368" s="6">
        <v>-0.26610093255341472</v>
      </c>
      <c r="DU368" s="6">
        <v>-0.22717994690679699</v>
      </c>
      <c r="DV368" s="6">
        <v>-0.18527053927197557</v>
      </c>
      <c r="DW368" s="6">
        <v>-0.10989124436988629</v>
      </c>
      <c r="DX368" s="6">
        <v>1.329799261337028</v>
      </c>
    </row>
    <row r="369" spans="80:128" s="6" customFormat="1" x14ac:dyDescent="0.25">
      <c r="CB369" s="6">
        <v>55.892164049968329</v>
      </c>
      <c r="CC369" s="6">
        <v>56.059099795841007</v>
      </c>
      <c r="CD369" s="6">
        <v>56.035454355898295</v>
      </c>
      <c r="CE369" s="6">
        <v>55.873684905021648</v>
      </c>
      <c r="CF369" s="6">
        <v>55.621439949513629</v>
      </c>
      <c r="CG369" s="6">
        <v>55.320773182996994</v>
      </c>
      <c r="CH369" s="6">
        <v>55.007991800478436</v>
      </c>
      <c r="CI369" s="6">
        <v>54.713867133623808</v>
      </c>
      <c r="CJ369" s="6">
        <v>54.464029297933038</v>
      </c>
      <c r="CK369" s="6">
        <v>54.279431484426595</v>
      </c>
      <c r="CL369" s="6">
        <v>53.57812454583155</v>
      </c>
      <c r="CM369" s="6">
        <v>53.809465085026929</v>
      </c>
      <c r="CN369" s="6">
        <v>54.118343977598961</v>
      </c>
      <c r="CO369" s="6">
        <v>54.523577432355367</v>
      </c>
      <c r="CP369" s="6">
        <v>55.033981830660437</v>
      </c>
      <c r="CQ369" s="6">
        <v>55.649568945227436</v>
      </c>
      <c r="CR369" s="6">
        <v>56.362691633357272</v>
      </c>
      <c r="CS369" s="6">
        <v>57.159242217665884</v>
      </c>
      <c r="CT369" s="6">
        <v>58.01995531572102</v>
      </c>
      <c r="CU369" s="6">
        <v>58.921821645623318</v>
      </c>
      <c r="CV369" s="6">
        <v>59.839581980118069</v>
      </c>
      <c r="CW369" s="6">
        <v>60.747242730768477</v>
      </c>
      <c r="CX369" s="6">
        <v>61.619537114715015</v>
      </c>
      <c r="CY369" s="6">
        <v>62.433247719630771</v>
      </c>
      <c r="CZ369" s="6">
        <v>63.168305679231153</v>
      </c>
      <c r="DA369" s="6">
        <v>63.808585822061168</v>
      </c>
      <c r="DB369" s="6">
        <v>64.342322437456858</v>
      </c>
      <c r="DC369" s="6">
        <v>64.762072243615521</v>
      </c>
      <c r="DD369" s="6">
        <v>65.064144365915013</v>
      </c>
      <c r="DE369" s="6">
        <v>65.247395259857782</v>
      </c>
      <c r="DF369" s="6">
        <v>65.31124204373296</v>
      </c>
      <c r="DG369" s="6">
        <v>65.25267193317741</v>
      </c>
      <c r="DH369" s="6">
        <v>65.06190862531524</v>
      </c>
      <c r="DI369" s="6">
        <v>64.716228698214138</v>
      </c>
      <c r="DJ369" s="6">
        <v>64.171195468581075</v>
      </c>
      <c r="DK369" s="6">
        <v>63.348298069864754</v>
      </c>
      <c r="DL369" s="6">
        <v>66.366596822116989</v>
      </c>
      <c r="DM369" s="6">
        <v>65.954928997495003</v>
      </c>
      <c r="DN369" s="6">
        <v>65.512237271787569</v>
      </c>
      <c r="DO369" s="6">
        <v>65.876968706523044</v>
      </c>
      <c r="DP369" s="6">
        <v>63.414250783945917</v>
      </c>
      <c r="DQ369" s="6">
        <v>63.367244986869188</v>
      </c>
      <c r="DR369" s="6">
        <v>63.441498096916682</v>
      </c>
      <c r="DS369" s="6">
        <v>63.688120654238787</v>
      </c>
      <c r="DT369" s="6">
        <v>64.156793975278077</v>
      </c>
      <c r="DU369" s="6">
        <v>64.892692178682537</v>
      </c>
      <c r="DV369" s="6">
        <v>65.933194027933069</v>
      </c>
      <c r="DW369" s="6">
        <v>67.305123909723989</v>
      </c>
      <c r="DX369" s="6">
        <v>92.040980217378717</v>
      </c>
    </row>
    <row r="370" spans="80:128" s="6" customFormat="1" x14ac:dyDescent="0.25">
      <c r="DX370" s="6">
        <v>0</v>
      </c>
    </row>
    <row r="371" spans="80:128" s="6" customFormat="1" x14ac:dyDescent="0.25"/>
    <row r="372" spans="80:128" s="6" customFormat="1" x14ac:dyDescent="0.25"/>
    <row r="373" spans="80:128" s="6" customFormat="1" x14ac:dyDescent="0.25"/>
    <row r="374" spans="80:128" s="6" customFormat="1" x14ac:dyDescent="0.25"/>
    <row r="375" spans="80:128" s="6" customFormat="1" x14ac:dyDescent="0.25"/>
    <row r="376" spans="80:128" s="6" customFormat="1" x14ac:dyDescent="0.25"/>
    <row r="377" spans="80:128" s="6" customFormat="1" x14ac:dyDescent="0.25"/>
    <row r="378" spans="80:128" s="6" customFormat="1" x14ac:dyDescent="0.25"/>
    <row r="379" spans="80:128" s="6" customFormat="1" x14ac:dyDescent="0.25"/>
    <row r="380" spans="80:128" s="6" customFormat="1" x14ac:dyDescent="0.25"/>
    <row r="381" spans="80:128" s="6" customFormat="1" x14ac:dyDescent="0.25"/>
    <row r="382" spans="80:128" s="6" customFormat="1" x14ac:dyDescent="0.25"/>
    <row r="383" spans="80:128" s="6" customFormat="1" x14ac:dyDescent="0.25"/>
    <row r="384" spans="80:128" s="6" customFormat="1" x14ac:dyDescent="0.25"/>
    <row r="385" s="6" customFormat="1" x14ac:dyDescent="0.25"/>
    <row r="386" s="6" customFormat="1" x14ac:dyDescent="0.25"/>
    <row r="387" s="6" customFormat="1" x14ac:dyDescent="0.25"/>
    <row r="388" s="6" customFormat="1" x14ac:dyDescent="0.25"/>
    <row r="389" s="6" customFormat="1" x14ac:dyDescent="0.25"/>
    <row r="390" s="6" customFormat="1" x14ac:dyDescent="0.25"/>
    <row r="391" s="6" customFormat="1" x14ac:dyDescent="0.25"/>
    <row r="392" s="6" customFormat="1" x14ac:dyDescent="0.25"/>
    <row r="393" s="6" customFormat="1" x14ac:dyDescent="0.25"/>
    <row r="394" s="6" customFormat="1" x14ac:dyDescent="0.25"/>
    <row r="395" s="6" customFormat="1" x14ac:dyDescent="0.25"/>
    <row r="396" s="6" customFormat="1" x14ac:dyDescent="0.25"/>
    <row r="397" s="6" customFormat="1" x14ac:dyDescent="0.25"/>
    <row r="398" s="6" customFormat="1" x14ac:dyDescent="0.25"/>
    <row r="399" s="6" customFormat="1" x14ac:dyDescent="0.25"/>
    <row r="400" s="6" customFormat="1" x14ac:dyDescent="0.25"/>
    <row r="401" s="6" customFormat="1" x14ac:dyDescent="0.25"/>
    <row r="402" s="6" customFormat="1" x14ac:dyDescent="0.25"/>
    <row r="403" s="6" customFormat="1" x14ac:dyDescent="0.25"/>
    <row r="404" s="6" customFormat="1" x14ac:dyDescent="0.25"/>
    <row r="405" s="6" customFormat="1" x14ac:dyDescent="0.25"/>
    <row r="406" s="6" customFormat="1" x14ac:dyDescent="0.25"/>
    <row r="407" s="6" customFormat="1" x14ac:dyDescent="0.25"/>
  </sheetData>
  <mergeCells count="9">
    <mergeCell ref="B125:D126"/>
    <mergeCell ref="E134:F138"/>
    <mergeCell ref="G158:N158"/>
    <mergeCell ref="M18:O20"/>
    <mergeCell ref="A76:E76"/>
    <mergeCell ref="G98:O98"/>
    <mergeCell ref="I100:V100"/>
    <mergeCell ref="W100:BG100"/>
    <mergeCell ref="G121:O12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with plotting data</vt:lpstr>
    </vt:vector>
  </TitlesOfParts>
  <Company>University of Maryland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Farquhar</dc:creator>
  <cp:lastModifiedBy>James Farquhar</cp:lastModifiedBy>
  <dcterms:created xsi:type="dcterms:W3CDTF">2023-07-22T15:06:39Z</dcterms:created>
  <dcterms:modified xsi:type="dcterms:W3CDTF">2023-07-22T15:09:20Z</dcterms:modified>
</cp:coreProperties>
</file>