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md0-my.sharepoint.com/personal/sjacoby1_umd_edu/Documents/Desktop/SJ PhD Thesis/Dissertation/Chapter 3 - NIST Nanoplastics/Excel Sheets/IN MANUSCRIPT/"/>
    </mc:Choice>
  </mc:AlternateContent>
  <xr:revisionPtr revIDLastSave="8" documentId="8_{A5CAFF86-52E1-40BB-925A-4F97723313C1}" xr6:coauthVersionLast="47" xr6:coauthVersionMax="47" xr10:uidLastSave="{2A3F7B62-868B-4426-9643-0B5099E0BED1}"/>
  <bookViews>
    <workbookView xWindow="-28920" yWindow="1785" windowWidth="29040" windowHeight="15720" xr2:uid="{BC356D05-2C5B-48B1-B64A-D684D48002AA}"/>
  </bookViews>
  <sheets>
    <sheet name="Nylon" sheetId="1" r:id="rId1"/>
    <sheet name="PE and P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2" l="1"/>
  <c r="D20" i="2"/>
  <c r="C21" i="2"/>
  <c r="E19" i="2" s="1" a="1"/>
  <c r="E19" i="2" s="1"/>
  <c r="D21" i="2"/>
  <c r="C22" i="2"/>
  <c r="D22" i="2"/>
  <c r="C23" i="2"/>
  <c r="D23" i="2"/>
  <c r="C24" i="2"/>
  <c r="D24" i="2"/>
  <c r="C25" i="2"/>
  <c r="D25" i="2"/>
  <c r="C26" i="2"/>
  <c r="D26" i="2"/>
  <c r="C27" i="2"/>
  <c r="D27" i="2"/>
  <c r="D19" i="2"/>
  <c r="C19" i="2"/>
  <c r="E3" i="2" a="1"/>
  <c r="E3" i="2" s="1"/>
  <c r="C4" i="2"/>
  <c r="C5" i="2"/>
  <c r="C6" i="2"/>
  <c r="C7" i="2"/>
  <c r="C8" i="2"/>
  <c r="C9" i="2"/>
  <c r="C10" i="2"/>
  <c r="C11" i="2"/>
  <c r="C3" i="2"/>
  <c r="D4" i="2"/>
  <c r="D5" i="2"/>
  <c r="D6" i="2"/>
  <c r="D7" i="2"/>
  <c r="D8" i="2"/>
  <c r="D9" i="2"/>
  <c r="D10" i="2"/>
  <c r="D11" i="2"/>
  <c r="D3" i="2"/>
  <c r="W15" i="1" a="1"/>
  <c r="W15" i="1" s="1"/>
  <c r="U16" i="1"/>
  <c r="V16" i="1"/>
  <c r="U17" i="1"/>
  <c r="V17" i="1"/>
  <c r="U18" i="1"/>
  <c r="V18" i="1"/>
  <c r="U19" i="1"/>
  <c r="V19" i="1"/>
  <c r="U20" i="1"/>
  <c r="V20" i="1"/>
  <c r="V15" i="1"/>
  <c r="U15" i="1"/>
  <c r="R4" i="1"/>
  <c r="R5" i="1"/>
  <c r="R6" i="1"/>
  <c r="R7" i="1"/>
  <c r="R8" i="1"/>
  <c r="R9" i="1"/>
  <c r="R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<sst xmlns="http://schemas.openxmlformats.org/spreadsheetml/2006/main" count="51" uniqueCount="19">
  <si>
    <t>Nylon leachate</t>
  </si>
  <si>
    <t>D</t>
  </si>
  <si>
    <t>N</t>
  </si>
  <si>
    <t>N SD</t>
  </si>
  <si>
    <t>m</t>
  </si>
  <si>
    <t>m SD</t>
  </si>
  <si>
    <t>s1</t>
  </si>
  <si>
    <t>s1 SD</t>
  </si>
  <si>
    <t>s2</t>
  </si>
  <si>
    <t>s2 SD</t>
  </si>
  <si>
    <t>rho_eff</t>
  </si>
  <si>
    <t>average</t>
  </si>
  <si>
    <t>Old Data</t>
  </si>
  <si>
    <t>BL</t>
  </si>
  <si>
    <t>BB</t>
  </si>
  <si>
    <t>ln(x)</t>
  </si>
  <si>
    <t>ln(y)</t>
  </si>
  <si>
    <t>PE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</si>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</sst>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Nylon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we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Nylon!$N$15:$N$19</c:f>
              <c:numCache>
                <c:formatCode>General</c:formatCode>
                <c:ptCount val="5"/>
                <c:pt idx="0">
                  <c:v>53.3</c:v>
                </c:pt>
                <c:pt idx="1">
                  <c:v>63.8</c:v>
                </c:pt>
                <c:pt idx="2">
                  <c:v>73.7</c:v>
                </c:pt>
                <c:pt idx="3">
                  <c:v>82</c:v>
                </c:pt>
                <c:pt idx="4">
                  <c:v>91.4</c:v>
                </c:pt>
              </c:numCache>
            </c:numRef>
          </c:xVal>
          <c:yVal>
            <c:numRef>
              <c:f>Nylon!$O$15:$O$19</c:f>
              <c:numCache>
                <c:formatCode>General</c:formatCode>
                <c:ptCount val="5"/>
                <c:pt idx="0">
                  <c:v>9.5299999999999996E-2</c:v>
                </c:pt>
                <c:pt idx="1">
                  <c:v>0.15712999999999999</c:v>
                </c:pt>
                <c:pt idx="2">
                  <c:v>0.23694999999999999</c:v>
                </c:pt>
                <c:pt idx="3">
                  <c:v>0.34203</c:v>
                </c:pt>
                <c:pt idx="4">
                  <c:v>0.46899999999999997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15-4F09-B3F0-E6C39E4123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3803568"/>
        <c:axId val="1253802128"/>
      </c:scatterChart>
      <c:valAx>
        <c:axId val="1253803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3802128"/>
        <c:crosses val="autoZero"/>
        <c:crossBetween val="midCat"/>
      </c:valAx>
      <c:valAx>
        <c:axId val="125380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3803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Nylon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we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Nylon!$S$15:$S$20</c:f>
              <c:numCache>
                <c:formatCode>General</c:formatCode>
                <c:ptCount val="6"/>
                <c:pt idx="0">
                  <c:v>50</c:v>
                </c:pt>
                <c:pt idx="1">
                  <c:v>75</c:v>
                </c:pt>
                <c:pt idx="2">
                  <c:v>100</c:v>
                </c:pt>
                <c:pt idx="3">
                  <c:v>125</c:v>
                </c:pt>
                <c:pt idx="4">
                  <c:v>150</c:v>
                </c:pt>
                <c:pt idx="5">
                  <c:v>175</c:v>
                </c:pt>
              </c:numCache>
            </c:numRef>
          </c:xVal>
          <c:yVal>
            <c:numRef>
              <c:f>Nylon!$T$15:$T$20</c:f>
              <c:numCache>
                <c:formatCode>General</c:formatCode>
                <c:ptCount val="6"/>
                <c:pt idx="0">
                  <c:v>6.8016850000000004E-2</c:v>
                </c:pt>
                <c:pt idx="1">
                  <c:v>0.228928667</c:v>
                </c:pt>
                <c:pt idx="2">
                  <c:v>0.53395466700000005</c:v>
                </c:pt>
                <c:pt idx="3">
                  <c:v>1.0244200000000001</c:v>
                </c:pt>
                <c:pt idx="4">
                  <c:v>1.7643</c:v>
                </c:pt>
                <c:pt idx="5">
                  <c:v>2.7771466669999998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C5-4C6E-BD30-4D767A4B4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1705152"/>
        <c:axId val="1561697952"/>
      </c:scatterChart>
      <c:valAx>
        <c:axId val="1561705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1697952"/>
        <c:crosses val="autoZero"/>
        <c:crossBetween val="midCat"/>
      </c:valAx>
      <c:valAx>
        <c:axId val="1561697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1705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2969816272965879E-2"/>
          <c:y val="0.17634259259259263"/>
          <c:w val="0.87747462817147859"/>
          <c:h val="0.72125801983085447"/>
        </c:manualLayout>
      </c:layout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we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'PE and PP'!$A$3:$A$11</c:f>
              <c:numCache>
                <c:formatCode>General</c:formatCode>
                <c:ptCount val="9"/>
                <c:pt idx="0">
                  <c:v>40</c:v>
                </c:pt>
                <c:pt idx="1">
                  <c:v>50</c:v>
                </c:pt>
                <c:pt idx="2">
                  <c:v>60</c:v>
                </c:pt>
                <c:pt idx="3">
                  <c:v>70</c:v>
                </c:pt>
                <c:pt idx="4">
                  <c:v>80</c:v>
                </c:pt>
                <c:pt idx="5">
                  <c:v>90</c:v>
                </c:pt>
                <c:pt idx="6">
                  <c:v>100</c:v>
                </c:pt>
                <c:pt idx="7">
                  <c:v>110</c:v>
                </c:pt>
                <c:pt idx="8">
                  <c:v>120</c:v>
                </c:pt>
              </c:numCache>
            </c:numRef>
          </c:xVal>
          <c:yVal>
            <c:numRef>
              <c:f>'PE and PP'!$B$3:$B$11</c:f>
              <c:numCache>
                <c:formatCode>General</c:formatCode>
                <c:ptCount val="9"/>
                <c:pt idx="0">
                  <c:v>4.8809999999999999E-2</c:v>
                </c:pt>
                <c:pt idx="1">
                  <c:v>9.4829999999999998E-2</c:v>
                </c:pt>
                <c:pt idx="2">
                  <c:v>0.16253000000000001</c:v>
                </c:pt>
                <c:pt idx="3">
                  <c:v>0.24965999999999999</c:v>
                </c:pt>
                <c:pt idx="4">
                  <c:v>0.35705999999999999</c:v>
                </c:pt>
                <c:pt idx="5">
                  <c:v>0.5635</c:v>
                </c:pt>
                <c:pt idx="6">
                  <c:v>0.78210999999999997</c:v>
                </c:pt>
                <c:pt idx="7">
                  <c:v>1.03834</c:v>
                </c:pt>
                <c:pt idx="8">
                  <c:v>1.36643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424-41CA-B740-8C85D001DA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7996672"/>
        <c:axId val="757994272"/>
      </c:scatterChart>
      <c:valAx>
        <c:axId val="757996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7994272"/>
        <c:crosses val="autoZero"/>
        <c:crossBetween val="midCat"/>
      </c:valAx>
      <c:valAx>
        <c:axId val="75799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7996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we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'PE and PP'!$A$19:$A$27</c:f>
              <c:numCache>
                <c:formatCode>General</c:formatCode>
                <c:ptCount val="9"/>
                <c:pt idx="0">
                  <c:v>40</c:v>
                </c:pt>
                <c:pt idx="1">
                  <c:v>50</c:v>
                </c:pt>
                <c:pt idx="2">
                  <c:v>60</c:v>
                </c:pt>
                <c:pt idx="3">
                  <c:v>70</c:v>
                </c:pt>
                <c:pt idx="4">
                  <c:v>80</c:v>
                </c:pt>
                <c:pt idx="5">
                  <c:v>90</c:v>
                </c:pt>
                <c:pt idx="6">
                  <c:v>100</c:v>
                </c:pt>
                <c:pt idx="7">
                  <c:v>110</c:v>
                </c:pt>
                <c:pt idx="8">
                  <c:v>120</c:v>
                </c:pt>
              </c:numCache>
            </c:numRef>
          </c:xVal>
          <c:yVal>
            <c:numRef>
              <c:f>'PE and PP'!$B$19:$B$27</c:f>
              <c:numCache>
                <c:formatCode>General</c:formatCode>
                <c:ptCount val="9"/>
                <c:pt idx="0">
                  <c:v>3.9870000000000003E-2</c:v>
                </c:pt>
                <c:pt idx="1">
                  <c:v>7.8179999999999999E-2</c:v>
                </c:pt>
                <c:pt idx="2">
                  <c:v>0.13467999999999999</c:v>
                </c:pt>
                <c:pt idx="3">
                  <c:v>0.21004999999999999</c:v>
                </c:pt>
                <c:pt idx="4">
                  <c:v>0.30874000000000001</c:v>
                </c:pt>
                <c:pt idx="5">
                  <c:v>0.43528</c:v>
                </c:pt>
                <c:pt idx="6">
                  <c:v>0.59148000000000001</c:v>
                </c:pt>
                <c:pt idx="7">
                  <c:v>0.78002000000000005</c:v>
                </c:pt>
                <c:pt idx="8">
                  <c:v>0.99958000000000002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4A-4CBA-B9DE-7D598C1BD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2931311"/>
        <c:axId val="1512927471"/>
      </c:scatterChart>
      <c:valAx>
        <c:axId val="15129313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2927471"/>
        <c:crosses val="autoZero"/>
        <c:crossBetween val="midCat"/>
      </c:valAx>
      <c:valAx>
        <c:axId val="1512927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29313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23</xdr:row>
      <xdr:rowOff>177800</xdr:rowOff>
    </xdr:from>
    <xdr:to>
      <xdr:col>19</xdr:col>
      <xdr:colOff>409575</xdr:colOff>
      <xdr:row>38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4063FF-A5BE-C620-DF00-867D1001FE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290067</xdr:colOff>
      <xdr:row>3</xdr:row>
      <xdr:rowOff>12663</xdr:rowOff>
    </xdr:from>
    <xdr:to>
      <xdr:col>17</xdr:col>
      <xdr:colOff>588695</xdr:colOff>
      <xdr:row>18</xdr:row>
      <xdr:rowOff>20440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DE05C58-677C-D91E-13A1-D8BB3443D7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301625</xdr:colOff>
      <xdr:row>1</xdr:row>
      <xdr:rowOff>25400</xdr:rowOff>
    </xdr:from>
    <xdr:to>
      <xdr:col>17</xdr:col>
      <xdr:colOff>606425</xdr:colOff>
      <xdr:row>16</xdr:row>
      <xdr:rowOff>6350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DF1DEBF-CD1C-0A4A-EE25-6F6194BDD3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282575</xdr:colOff>
      <xdr:row>18</xdr:row>
      <xdr:rowOff>123825</xdr:rowOff>
    </xdr:from>
    <xdr:to>
      <xdr:col>17</xdr:col>
      <xdr:colOff>587375</xdr:colOff>
      <xdr:row>33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A102745-D2CE-7F48-D6C1-2874DFB1C2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5722D-A84B-4319-9007-98CAB0F20CAE}">
  <dimension ref="A1:X30"/>
  <sheetViews>
    <sheetView tabSelected="1" zoomScaleNormal="100" workbookViewId="0">
      <selection activeCell="Z29" sqref="Z29"/>
    </sheetView>
  </sheetViews>
  <sheetFormatPr defaultRowHeight="14.5" x14ac:dyDescent="0.35"/>
  <cols>
    <col min="23" max="23" width="10.36328125" bestFit="1" customWidth="1"/>
  </cols>
  <sheetData>
    <row r="1" spans="1:24" x14ac:dyDescent="0.35">
      <c r="A1" t="s">
        <v>0</v>
      </c>
      <c r="O1">
        <v>1</v>
      </c>
      <c r="P1">
        <v>2</v>
      </c>
      <c r="Q1">
        <v>3</v>
      </c>
    </row>
    <row r="2" spans="1:24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K2" t="s">
        <v>10</v>
      </c>
      <c r="N2" t="s">
        <v>1</v>
      </c>
      <c r="O2" t="s">
        <v>4</v>
      </c>
      <c r="P2" t="s">
        <v>4</v>
      </c>
      <c r="Q2" t="s">
        <v>4</v>
      </c>
      <c r="R2" s="1" t="s">
        <v>11</v>
      </c>
    </row>
    <row r="3" spans="1:24" x14ac:dyDescent="0.35">
      <c r="A3">
        <v>50</v>
      </c>
      <c r="B3">
        <v>272.06</v>
      </c>
      <c r="C3">
        <v>2.57761</v>
      </c>
      <c r="D3">
        <v>6.8140500000000007E-2</v>
      </c>
      <c r="E3">
        <v>3.2068299999999999E-4</v>
      </c>
      <c r="F3">
        <v>1.0733700000000001E-2</v>
      </c>
      <c r="G3">
        <v>2.6624400000000001E-4</v>
      </c>
      <c r="H3">
        <v>1.1722399999999999E-2</v>
      </c>
      <c r="I3">
        <v>3.1507399999999999E-4</v>
      </c>
      <c r="K3">
        <v>1.0411101503763163</v>
      </c>
      <c r="N3">
        <v>50</v>
      </c>
      <c r="O3">
        <v>6.8140500000000007E-2</v>
      </c>
      <c r="Q3">
        <v>6.7893200000000001E-2</v>
      </c>
      <c r="R3" s="1">
        <f>AVERAGE(O3:Q3)</f>
        <v>6.8016850000000004E-2</v>
      </c>
    </row>
    <row r="4" spans="1:24" x14ac:dyDescent="0.35">
      <c r="A4">
        <v>75</v>
      </c>
      <c r="B4">
        <v>346.14299999999997</v>
      </c>
      <c r="C4">
        <v>2.60501</v>
      </c>
      <c r="D4">
        <v>0.229155</v>
      </c>
      <c r="E4">
        <v>9.23496E-4</v>
      </c>
      <c r="F4">
        <v>3.9549899999999999E-2</v>
      </c>
      <c r="G4">
        <v>7.6045799999999999E-4</v>
      </c>
      <c r="H4">
        <v>4.2229500000000003E-2</v>
      </c>
      <c r="I4">
        <v>9.0956800000000003E-4</v>
      </c>
      <c r="K4">
        <v>1.0374016279956841</v>
      </c>
      <c r="N4">
        <v>75</v>
      </c>
      <c r="O4">
        <v>0.229155</v>
      </c>
      <c r="P4">
        <v>0.226886</v>
      </c>
      <c r="Q4">
        <v>0.23074500000000001</v>
      </c>
      <c r="R4" s="1">
        <f t="shared" ref="R4:R9" si="0">AVERAGE(O4:Q4)</f>
        <v>0.22892866666666667</v>
      </c>
    </row>
    <row r="5" spans="1:24" x14ac:dyDescent="0.35">
      <c r="A5">
        <v>100</v>
      </c>
      <c r="B5">
        <v>253.40700000000001</v>
      </c>
      <c r="C5">
        <v>1.8540300000000001</v>
      </c>
      <c r="D5">
        <v>0.53562299999999996</v>
      </c>
      <c r="E5">
        <v>2.1962700000000002E-3</v>
      </c>
      <c r="F5">
        <v>9.8174999999999998E-2</v>
      </c>
      <c r="G5">
        <v>1.80959E-3</v>
      </c>
      <c r="H5">
        <v>9.6928500000000001E-2</v>
      </c>
      <c r="I5">
        <v>2.13043E-3</v>
      </c>
      <c r="K5">
        <v>1.0229645770045228</v>
      </c>
      <c r="N5">
        <v>100</v>
      </c>
      <c r="O5">
        <v>0.53562299999999996</v>
      </c>
      <c r="P5">
        <v>0.531196</v>
      </c>
      <c r="Q5">
        <v>0.53504499999999999</v>
      </c>
      <c r="R5" s="1">
        <f t="shared" si="0"/>
        <v>0.53395466666666669</v>
      </c>
    </row>
    <row r="6" spans="1:24" x14ac:dyDescent="0.35">
      <c r="A6">
        <v>125</v>
      </c>
      <c r="B6">
        <v>136.50299999999999</v>
      </c>
      <c r="C6">
        <v>1.1282300000000001</v>
      </c>
      <c r="D6">
        <v>1.02841</v>
      </c>
      <c r="E6">
        <v>5.0142700000000004E-3</v>
      </c>
      <c r="F6">
        <v>0.21241199999999999</v>
      </c>
      <c r="G6">
        <v>4.0847399999999999E-3</v>
      </c>
      <c r="H6">
        <v>0.19226299999999999</v>
      </c>
      <c r="I6">
        <v>4.8987900000000001E-3</v>
      </c>
      <c r="K6">
        <v>1.0056286311944362</v>
      </c>
      <c r="N6">
        <v>125</v>
      </c>
      <c r="O6">
        <v>1.02841</v>
      </c>
      <c r="P6">
        <v>1.0229900000000001</v>
      </c>
      <c r="Q6">
        <v>1.02186</v>
      </c>
      <c r="R6" s="1">
        <f t="shared" si="0"/>
        <v>1.0244200000000001</v>
      </c>
    </row>
    <row r="7" spans="1:24" x14ac:dyDescent="0.35">
      <c r="A7">
        <v>150</v>
      </c>
      <c r="B7">
        <v>64.584999999999994</v>
      </c>
      <c r="C7">
        <v>0.74266500000000002</v>
      </c>
      <c r="D7">
        <v>1.7555799999999999</v>
      </c>
      <c r="E7">
        <v>1.28801E-2</v>
      </c>
      <c r="F7">
        <v>0.38747300000000001</v>
      </c>
      <c r="G7">
        <v>1.0435E-2</v>
      </c>
      <c r="H7">
        <v>0.34934999999999999</v>
      </c>
      <c r="I7">
        <v>1.25659E-2</v>
      </c>
      <c r="K7">
        <v>0.99345505775384746</v>
      </c>
      <c r="N7">
        <v>150</v>
      </c>
      <c r="O7">
        <v>1.7555799999999999</v>
      </c>
      <c r="P7">
        <v>1.7868999999999999</v>
      </c>
      <c r="Q7">
        <v>1.7504200000000001</v>
      </c>
      <c r="R7" s="1">
        <f t="shared" si="0"/>
        <v>1.7642999999999998</v>
      </c>
    </row>
    <row r="8" spans="1:24" x14ac:dyDescent="0.35">
      <c r="A8">
        <v>175</v>
      </c>
      <c r="B8">
        <v>31.6785</v>
      </c>
      <c r="C8">
        <v>0.50784399999999996</v>
      </c>
      <c r="D8">
        <v>2.7674699999999999</v>
      </c>
      <c r="E8">
        <v>2.9005300000000001E-2</v>
      </c>
      <c r="F8">
        <v>0.62848700000000002</v>
      </c>
      <c r="G8">
        <v>2.35795E-2</v>
      </c>
      <c r="H8">
        <v>0.56516200000000005</v>
      </c>
      <c r="I8">
        <v>2.83208E-2</v>
      </c>
      <c r="K8">
        <v>0.98621170645874434</v>
      </c>
      <c r="N8">
        <v>175</v>
      </c>
      <c r="O8">
        <v>2.7674699999999999</v>
      </c>
      <c r="P8">
        <v>2.6928100000000001</v>
      </c>
      <c r="Q8">
        <v>2.8711600000000002</v>
      </c>
      <c r="R8" s="1">
        <f t="shared" si="0"/>
        <v>2.7771466666666669</v>
      </c>
    </row>
    <row r="9" spans="1:24" x14ac:dyDescent="0.35">
      <c r="A9">
        <v>200</v>
      </c>
      <c r="B9">
        <v>15.3224</v>
      </c>
      <c r="C9">
        <v>0.35599399999999998</v>
      </c>
      <c r="D9">
        <v>4.1362800000000002</v>
      </c>
      <c r="E9">
        <v>6.4496100000000001E-2</v>
      </c>
      <c r="F9">
        <v>0.96684800000000004</v>
      </c>
      <c r="G9">
        <v>5.2286300000000001E-2</v>
      </c>
      <c r="H9">
        <v>0.86237900000000001</v>
      </c>
      <c r="I9">
        <v>6.2871399999999994E-2</v>
      </c>
      <c r="K9">
        <v>0.98746411201821727</v>
      </c>
      <c r="N9">
        <v>200</v>
      </c>
      <c r="O9">
        <v>4.1362800000000002</v>
      </c>
      <c r="P9">
        <v>4.22729</v>
      </c>
      <c r="Q9">
        <v>4.0810000000000004</v>
      </c>
      <c r="R9" s="1">
        <f t="shared" si="0"/>
        <v>4.1481899999999996</v>
      </c>
    </row>
    <row r="12" spans="1:24" x14ac:dyDescent="0.35">
      <c r="A12" t="s">
        <v>0</v>
      </c>
    </row>
    <row r="13" spans="1:24" x14ac:dyDescent="0.35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  <c r="I13" t="s">
        <v>9</v>
      </c>
      <c r="K13" t="s">
        <v>10</v>
      </c>
      <c r="N13" t="s">
        <v>12</v>
      </c>
    </row>
    <row r="14" spans="1:24" x14ac:dyDescent="0.35">
      <c r="A14">
        <v>75</v>
      </c>
      <c r="B14">
        <v>300.85399999999998</v>
      </c>
      <c r="C14">
        <v>2.5708099999999998</v>
      </c>
      <c r="D14">
        <v>0.226886</v>
      </c>
      <c r="E14">
        <v>1.02882E-3</v>
      </c>
      <c r="F14">
        <v>3.78099E-2</v>
      </c>
      <c r="G14">
        <v>8.4323799999999995E-4</v>
      </c>
      <c r="H14">
        <v>4.1616100000000003E-2</v>
      </c>
      <c r="I14">
        <v>1.0166699999999999E-3</v>
      </c>
      <c r="K14">
        <v>1.0271296972330031</v>
      </c>
      <c r="N14" t="s">
        <v>1</v>
      </c>
      <c r="O14" t="s">
        <v>4</v>
      </c>
      <c r="U14" t="s">
        <v>15</v>
      </c>
      <c r="V14" t="s">
        <v>16</v>
      </c>
    </row>
    <row r="15" spans="1:24" x14ac:dyDescent="0.35">
      <c r="A15">
        <v>100</v>
      </c>
      <c r="B15">
        <v>201.80099999999999</v>
      </c>
      <c r="C15">
        <v>1.8158099999999999</v>
      </c>
      <c r="D15">
        <v>0.531196</v>
      </c>
      <c r="E15">
        <v>2.7356099999999999E-3</v>
      </c>
      <c r="F15">
        <v>9.8748799999999998E-2</v>
      </c>
      <c r="G15">
        <v>2.2309399999999998E-3</v>
      </c>
      <c r="H15">
        <v>0.100172</v>
      </c>
      <c r="I15">
        <v>2.6851900000000001E-3</v>
      </c>
      <c r="K15">
        <v>1.014509629807709</v>
      </c>
      <c r="N15">
        <v>53.3</v>
      </c>
      <c r="O15">
        <v>9.5299999999999996E-2</v>
      </c>
      <c r="S15">
        <v>50</v>
      </c>
      <c r="T15">
        <v>6.8016850000000004E-2</v>
      </c>
      <c r="U15">
        <f>LN(S15)</f>
        <v>3.912023005428146</v>
      </c>
      <c r="V15">
        <f>LN(T15)</f>
        <v>-2.6879998103842748</v>
      </c>
      <c r="W15" cm="1">
        <f t="array" ref="W15:X19">LINEST(V15:V20,U15:U20,TRUE,TRUE)</f>
        <v>2.9576181433501976</v>
      </c>
      <c r="X15">
        <v>-14.251981583112711</v>
      </c>
    </row>
    <row r="16" spans="1:24" x14ac:dyDescent="0.35">
      <c r="A16">
        <v>125</v>
      </c>
      <c r="B16">
        <v>103.503</v>
      </c>
      <c r="C16">
        <v>0.96740899999999996</v>
      </c>
      <c r="D16">
        <v>1.0229900000000001</v>
      </c>
      <c r="E16">
        <v>5.6585799999999999E-3</v>
      </c>
      <c r="F16">
        <v>0.20524500000000001</v>
      </c>
      <c r="G16">
        <v>4.61517E-3</v>
      </c>
      <c r="H16">
        <v>0.19275100000000001</v>
      </c>
      <c r="I16">
        <v>5.4922900000000004E-3</v>
      </c>
      <c r="K16">
        <v>1.0003286951951036</v>
      </c>
      <c r="N16">
        <v>63.8</v>
      </c>
      <c r="O16">
        <v>0.15712999999999999</v>
      </c>
      <c r="S16">
        <v>75</v>
      </c>
      <c r="T16">
        <v>0.228928667</v>
      </c>
      <c r="U16">
        <f t="shared" ref="U16:U20" si="1">LN(S16)</f>
        <v>4.3174881135363101</v>
      </c>
      <c r="V16">
        <f t="shared" ref="V16:V20" si="2">LN(T16)</f>
        <v>-1.4743448217700135</v>
      </c>
      <c r="W16" s="2">
        <v>5.7970382921160146E-3</v>
      </c>
      <c r="X16">
        <v>2.7009295995146496E-2</v>
      </c>
    </row>
    <row r="17" spans="1:24" x14ac:dyDescent="0.35">
      <c r="A17">
        <v>150</v>
      </c>
      <c r="B17">
        <v>48.232700000000001</v>
      </c>
      <c r="C17">
        <v>0.77453099999999997</v>
      </c>
      <c r="D17">
        <v>1.7868999999999999</v>
      </c>
      <c r="E17">
        <v>1.8113600000000001E-2</v>
      </c>
      <c r="F17">
        <v>0.40846500000000002</v>
      </c>
      <c r="G17">
        <v>1.47616E-2</v>
      </c>
      <c r="H17">
        <v>0.34065299999999998</v>
      </c>
      <c r="I17">
        <v>1.76054E-2</v>
      </c>
      <c r="K17">
        <v>1.0111785522165608</v>
      </c>
      <c r="N17">
        <v>73.7</v>
      </c>
      <c r="O17">
        <v>0.23694999999999999</v>
      </c>
      <c r="S17">
        <v>100</v>
      </c>
      <c r="T17">
        <v>0.53395466700000005</v>
      </c>
      <c r="U17">
        <f t="shared" si="1"/>
        <v>4.6051701859880918</v>
      </c>
      <c r="V17">
        <f t="shared" si="2"/>
        <v>-0.62744433688400569</v>
      </c>
      <c r="W17">
        <v>0.99998463327029286</v>
      </c>
      <c r="X17">
        <v>6.0339623166924452E-3</v>
      </c>
    </row>
    <row r="18" spans="1:24" x14ac:dyDescent="0.35">
      <c r="A18">
        <v>175</v>
      </c>
      <c r="B18">
        <v>23.420200000000001</v>
      </c>
      <c r="C18">
        <v>0.48216199999999998</v>
      </c>
      <c r="D18">
        <v>2.6928100000000001</v>
      </c>
      <c r="E18">
        <v>3.8702500000000001E-2</v>
      </c>
      <c r="F18">
        <v>0.63268999999999997</v>
      </c>
      <c r="G18">
        <v>3.1302200000000002E-2</v>
      </c>
      <c r="H18">
        <v>0.61319900000000005</v>
      </c>
      <c r="I18">
        <v>3.8353600000000002E-2</v>
      </c>
      <c r="K18">
        <v>0.95960597414576188</v>
      </c>
      <c r="N18">
        <v>82</v>
      </c>
      <c r="O18">
        <v>0.34203</v>
      </c>
      <c r="S18">
        <v>125</v>
      </c>
      <c r="T18">
        <v>1.0244200000000001</v>
      </c>
      <c r="U18">
        <f t="shared" si="1"/>
        <v>4.8283137373023015</v>
      </c>
      <c r="V18">
        <f t="shared" si="2"/>
        <v>2.4126598776234309E-2</v>
      </c>
      <c r="W18">
        <v>260298.61976551107</v>
      </c>
      <c r="X18">
        <v>4</v>
      </c>
    </row>
    <row r="19" spans="1:24" x14ac:dyDescent="0.35">
      <c r="A19">
        <v>200</v>
      </c>
      <c r="B19">
        <v>12.0014</v>
      </c>
      <c r="C19">
        <v>0.34997899999999998</v>
      </c>
      <c r="D19">
        <v>4.22729</v>
      </c>
      <c r="E19">
        <v>7.5961399999999998E-2</v>
      </c>
      <c r="F19">
        <v>0.93886899999999995</v>
      </c>
      <c r="G19">
        <v>6.1855599999999997E-2</v>
      </c>
      <c r="H19">
        <v>0.79154500000000005</v>
      </c>
      <c r="I19">
        <v>7.3744100000000007E-2</v>
      </c>
      <c r="K19">
        <v>1.0091911490744072</v>
      </c>
      <c r="N19">
        <v>91.4</v>
      </c>
      <c r="O19">
        <v>0.46899999999999997</v>
      </c>
      <c r="S19">
        <v>150</v>
      </c>
      <c r="T19">
        <v>1.7643</v>
      </c>
      <c r="U19">
        <f t="shared" si="1"/>
        <v>5.0106352940962555</v>
      </c>
      <c r="V19">
        <f t="shared" si="2"/>
        <v>0.56775401115188295</v>
      </c>
      <c r="W19">
        <v>9.4771346800353911</v>
      </c>
      <c r="X19">
        <v>1.4563480495705783E-4</v>
      </c>
    </row>
    <row r="20" spans="1:24" x14ac:dyDescent="0.35">
      <c r="S20">
        <v>175</v>
      </c>
      <c r="T20">
        <v>2.7771466669999998</v>
      </c>
      <c r="U20">
        <f t="shared" si="1"/>
        <v>5.1647859739235145</v>
      </c>
      <c r="V20">
        <f t="shared" si="2"/>
        <v>1.0214240218381785</v>
      </c>
    </row>
    <row r="22" spans="1:24" x14ac:dyDescent="0.35">
      <c r="A22" t="s">
        <v>0</v>
      </c>
    </row>
    <row r="23" spans="1:24" x14ac:dyDescent="0.35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  <c r="I23" t="s">
        <v>9</v>
      </c>
      <c r="K23" t="s">
        <v>10</v>
      </c>
    </row>
    <row r="24" spans="1:24" x14ac:dyDescent="0.35">
      <c r="A24">
        <v>50</v>
      </c>
      <c r="B24">
        <v>199.35</v>
      </c>
      <c r="C24">
        <v>2.0850499999999998</v>
      </c>
      <c r="D24">
        <v>6.7893200000000001E-2</v>
      </c>
      <c r="E24">
        <v>3.6104399999999998E-4</v>
      </c>
      <c r="F24">
        <v>1.05778E-2</v>
      </c>
      <c r="G24">
        <v>2.9561499999999999E-4</v>
      </c>
      <c r="H24">
        <v>1.2369700000000001E-2</v>
      </c>
      <c r="I24">
        <v>3.6126000000000002E-4</v>
      </c>
      <c r="K24">
        <v>1.03733168470336</v>
      </c>
    </row>
    <row r="25" spans="1:24" x14ac:dyDescent="0.35">
      <c r="A25">
        <v>75</v>
      </c>
      <c r="B25">
        <v>238.892</v>
      </c>
      <c r="C25">
        <v>1.99993</v>
      </c>
      <c r="D25">
        <v>0.23074500000000001</v>
      </c>
      <c r="E25">
        <v>1.03937E-3</v>
      </c>
      <c r="F25">
        <v>4.0142700000000003E-2</v>
      </c>
      <c r="G25">
        <v>8.5239300000000001E-4</v>
      </c>
      <c r="H25">
        <v>4.20414E-2</v>
      </c>
      <c r="I25">
        <v>1.02362E-3</v>
      </c>
      <c r="K25">
        <v>1.0445996755552538</v>
      </c>
    </row>
    <row r="26" spans="1:24" x14ac:dyDescent="0.35">
      <c r="A26">
        <v>100</v>
      </c>
      <c r="B26">
        <v>150.01</v>
      </c>
      <c r="C26">
        <v>1.1691800000000001</v>
      </c>
      <c r="D26">
        <v>0.53504499999999999</v>
      </c>
      <c r="E26">
        <v>2.3528199999999998E-3</v>
      </c>
      <c r="F26">
        <v>0.100359</v>
      </c>
      <c r="G26">
        <v>1.9226099999999999E-3</v>
      </c>
      <c r="H26">
        <v>0.100115</v>
      </c>
      <c r="I26">
        <v>2.3081899999999999E-3</v>
      </c>
      <c r="K26">
        <v>1.0218606783192377</v>
      </c>
    </row>
    <row r="27" spans="1:24" x14ac:dyDescent="0.35">
      <c r="A27">
        <v>125</v>
      </c>
      <c r="B27">
        <v>69.454099999999997</v>
      </c>
      <c r="C27">
        <v>0.94958399999999998</v>
      </c>
      <c r="D27">
        <v>1.02186</v>
      </c>
      <c r="E27">
        <v>8.4977200000000003E-3</v>
      </c>
      <c r="F27">
        <v>0.214694</v>
      </c>
      <c r="G27">
        <v>6.9028199999999996E-3</v>
      </c>
      <c r="H27">
        <v>0.19567499999999999</v>
      </c>
      <c r="I27">
        <v>8.2724099999999991E-3</v>
      </c>
      <c r="K27">
        <v>0.99922372698860051</v>
      </c>
    </row>
    <row r="28" spans="1:24" x14ac:dyDescent="0.35">
      <c r="A28">
        <v>150</v>
      </c>
      <c r="B28">
        <v>28.3766</v>
      </c>
      <c r="C28">
        <v>0.45777499999999999</v>
      </c>
      <c r="D28">
        <v>1.7504200000000001</v>
      </c>
      <c r="E28">
        <v>1.8855799999999999E-2</v>
      </c>
      <c r="F28">
        <v>0.403584</v>
      </c>
      <c r="G28">
        <v>1.5298300000000001E-2</v>
      </c>
      <c r="H28">
        <v>0.36805599999999999</v>
      </c>
      <c r="I28">
        <v>1.8471499999999998E-2</v>
      </c>
      <c r="K28">
        <v>0.99053509506458826</v>
      </c>
    </row>
    <row r="29" spans="1:24" x14ac:dyDescent="0.35">
      <c r="A29">
        <v>175</v>
      </c>
      <c r="B29">
        <v>13.3231</v>
      </c>
      <c r="C29">
        <v>0.35497699999999999</v>
      </c>
      <c r="D29">
        <v>2.8711600000000002</v>
      </c>
      <c r="E29">
        <v>4.8134200000000002E-2</v>
      </c>
      <c r="F29">
        <v>0.687357</v>
      </c>
      <c r="G29">
        <v>3.9524700000000003E-2</v>
      </c>
      <c r="H29">
        <v>0.50486299999999995</v>
      </c>
      <c r="I29">
        <v>4.56827E-2</v>
      </c>
      <c r="K29">
        <v>1.0231625286330435</v>
      </c>
    </row>
    <row r="30" spans="1:24" x14ac:dyDescent="0.35">
      <c r="A30">
        <v>200</v>
      </c>
      <c r="B30">
        <v>6.2278799999999999</v>
      </c>
      <c r="C30">
        <v>0.23630100000000001</v>
      </c>
      <c r="D30">
        <v>4.0810000000000004</v>
      </c>
      <c r="E30">
        <v>9.7184099999999995E-2</v>
      </c>
      <c r="F30">
        <v>0.86838099999999996</v>
      </c>
      <c r="G30">
        <v>7.8704300000000005E-2</v>
      </c>
      <c r="H30">
        <v>0.82413700000000001</v>
      </c>
      <c r="I30">
        <v>9.5545199999999997E-2</v>
      </c>
      <c r="K30">
        <v>0.97426698413703738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C0EA8-F2F6-4E93-98B2-7C957DAADEF4}">
  <dimension ref="A1:F27"/>
  <sheetViews>
    <sheetView workbookViewId="0">
      <selection activeCell="B39" sqref="B39"/>
    </sheetView>
  </sheetViews>
  <sheetFormatPr defaultRowHeight="14.5" x14ac:dyDescent="0.35"/>
  <cols>
    <col min="5" max="5" width="10.36328125" bestFit="1" customWidth="1"/>
  </cols>
  <sheetData>
    <row r="1" spans="1:6" x14ac:dyDescent="0.35">
      <c r="A1" t="s">
        <v>18</v>
      </c>
    </row>
    <row r="2" spans="1:6" x14ac:dyDescent="0.35">
      <c r="A2" t="s">
        <v>14</v>
      </c>
      <c r="C2" t="s">
        <v>15</v>
      </c>
      <c r="D2" t="s">
        <v>16</v>
      </c>
    </row>
    <row r="3" spans="1:6" x14ac:dyDescent="0.35">
      <c r="A3">
        <v>40</v>
      </c>
      <c r="B3">
        <v>4.8809999999999999E-2</v>
      </c>
      <c r="C3">
        <f>LN(A3)</f>
        <v>3.6888794541139363</v>
      </c>
      <c r="D3">
        <f>LN(B3)</f>
        <v>-3.0198200690830808</v>
      </c>
      <c r="E3" cm="1">
        <f t="array" ref="E3:F7">LINEST(D3:D11,C3:C11,TRUE,TRUE)</f>
        <v>3.0348261141822381</v>
      </c>
      <c r="F3">
        <v>-14.243440266123047</v>
      </c>
    </row>
    <row r="4" spans="1:6" x14ac:dyDescent="0.35">
      <c r="A4">
        <v>50</v>
      </c>
      <c r="B4">
        <v>9.4829999999999998E-2</v>
      </c>
      <c r="C4">
        <f t="shared" ref="C4:C11" si="0">LN(A4)</f>
        <v>3.912023005428146</v>
      </c>
      <c r="D4">
        <f t="shared" ref="D4:D11" si="1">LN(B4)</f>
        <v>-2.355669464086501</v>
      </c>
      <c r="E4" s="2">
        <v>3.8331371918287956E-2</v>
      </c>
      <c r="F4">
        <v>0.16629796447083844</v>
      </c>
    </row>
    <row r="5" spans="1:6" x14ac:dyDescent="0.35">
      <c r="A5">
        <v>60</v>
      </c>
      <c r="B5">
        <v>0.16253000000000001</v>
      </c>
      <c r="C5">
        <f t="shared" si="0"/>
        <v>4.0943445622221004</v>
      </c>
      <c r="D5">
        <f t="shared" si="1"/>
        <v>-1.8168926788670525</v>
      </c>
      <c r="E5">
        <v>0.99888453889139917</v>
      </c>
      <c r="F5">
        <v>4.0228583688228479E-2</v>
      </c>
    </row>
    <row r="6" spans="1:6" x14ac:dyDescent="0.35">
      <c r="A6">
        <v>70</v>
      </c>
      <c r="B6">
        <v>0.24965999999999999</v>
      </c>
      <c r="C6">
        <f t="shared" si="0"/>
        <v>4.2484952420493594</v>
      </c>
      <c r="D6">
        <f t="shared" si="1"/>
        <v>-1.3876552867592322</v>
      </c>
      <c r="E6">
        <v>6268.4316990753305</v>
      </c>
      <c r="F6">
        <v>7</v>
      </c>
    </row>
    <row r="7" spans="1:6" x14ac:dyDescent="0.35">
      <c r="A7">
        <v>80</v>
      </c>
      <c r="B7">
        <v>0.35705999999999999</v>
      </c>
      <c r="C7">
        <f t="shared" si="0"/>
        <v>4.3820266346738812</v>
      </c>
      <c r="D7">
        <f t="shared" si="1"/>
        <v>-1.0298514440973214</v>
      </c>
      <c r="E7">
        <v>10.144447146201481</v>
      </c>
      <c r="F7">
        <v>1.1328372618925619E-2</v>
      </c>
    </row>
    <row r="8" spans="1:6" x14ac:dyDescent="0.35">
      <c r="A8">
        <v>90</v>
      </c>
      <c r="B8">
        <v>0.5635</v>
      </c>
      <c r="C8">
        <f t="shared" si="0"/>
        <v>4.499809670330265</v>
      </c>
      <c r="D8">
        <f t="shared" si="1"/>
        <v>-0.57358794550230607</v>
      </c>
    </row>
    <row r="9" spans="1:6" x14ac:dyDescent="0.35">
      <c r="A9">
        <v>100</v>
      </c>
      <c r="B9">
        <v>0.78210999999999997</v>
      </c>
      <c r="C9">
        <f t="shared" si="0"/>
        <v>4.6051701859880918</v>
      </c>
      <c r="D9">
        <f t="shared" si="1"/>
        <v>-0.24575988336757723</v>
      </c>
    </row>
    <row r="10" spans="1:6" x14ac:dyDescent="0.35">
      <c r="A10">
        <v>110</v>
      </c>
      <c r="B10">
        <v>1.03834</v>
      </c>
      <c r="C10">
        <f t="shared" si="0"/>
        <v>4.7004803657924166</v>
      </c>
      <c r="D10">
        <f t="shared" si="1"/>
        <v>3.7623284096441584E-2</v>
      </c>
    </row>
    <row r="11" spans="1:6" x14ac:dyDescent="0.35">
      <c r="A11">
        <v>120</v>
      </c>
      <c r="B11">
        <v>1.36643</v>
      </c>
      <c r="C11">
        <f t="shared" si="0"/>
        <v>4.7874917427820458</v>
      </c>
      <c r="D11">
        <f t="shared" si="1"/>
        <v>0.31220149931466273</v>
      </c>
    </row>
    <row r="17" spans="1:6" x14ac:dyDescent="0.35">
      <c r="A17" t="s">
        <v>17</v>
      </c>
    </row>
    <row r="18" spans="1:6" x14ac:dyDescent="0.35">
      <c r="A18" t="s">
        <v>13</v>
      </c>
      <c r="C18" t="s">
        <v>15</v>
      </c>
      <c r="D18" t="s">
        <v>16</v>
      </c>
    </row>
    <row r="19" spans="1:6" x14ac:dyDescent="0.35">
      <c r="A19">
        <v>40</v>
      </c>
      <c r="B19">
        <v>3.9870000000000003E-2</v>
      </c>
      <c r="C19">
        <f>LN(A19)</f>
        <v>3.6888794541139363</v>
      </c>
      <c r="D19">
        <f>LN(B19)</f>
        <v>-3.2221311175888734</v>
      </c>
      <c r="E19" cm="1">
        <f t="array" ref="E19:F23">LINEST(D19:D27,C19:C27,TRUE,TRUE)</f>
        <v>2.9257768210692046</v>
      </c>
      <c r="F19">
        <v>-13.99829245359318</v>
      </c>
    </row>
    <row r="20" spans="1:6" x14ac:dyDescent="0.35">
      <c r="A20">
        <v>50</v>
      </c>
      <c r="B20">
        <v>7.8179999999999999E-2</v>
      </c>
      <c r="C20">
        <f t="shared" ref="C20:C27" si="2">LN(A20)</f>
        <v>3.912023005428146</v>
      </c>
      <c r="D20">
        <f t="shared" ref="D20:D27" si="3">LN(B20)</f>
        <v>-2.5487414186173285</v>
      </c>
      <c r="E20" s="2">
        <v>9.2280996873444661E-3</v>
      </c>
      <c r="F20">
        <v>4.0035462263410371E-2</v>
      </c>
    </row>
    <row r="21" spans="1:6" x14ac:dyDescent="0.35">
      <c r="A21">
        <v>60</v>
      </c>
      <c r="B21">
        <v>0.13467999999999999</v>
      </c>
      <c r="C21">
        <f t="shared" si="2"/>
        <v>4.0943445622221004</v>
      </c>
      <c r="D21">
        <f t="shared" si="3"/>
        <v>-2.0048536846892633</v>
      </c>
      <c r="E21">
        <v>0.99993036782466482</v>
      </c>
      <c r="F21">
        <v>9.6848446057975802E-3</v>
      </c>
    </row>
    <row r="22" spans="1:6" x14ac:dyDescent="0.35">
      <c r="A22">
        <v>70</v>
      </c>
      <c r="B22">
        <v>0.21004999999999999</v>
      </c>
      <c r="C22">
        <f t="shared" si="2"/>
        <v>4.2484952420493594</v>
      </c>
      <c r="D22">
        <f t="shared" si="3"/>
        <v>-1.5604096813667461</v>
      </c>
      <c r="E22">
        <v>100521.23951444251</v>
      </c>
      <c r="F22">
        <v>7</v>
      </c>
    </row>
    <row r="23" spans="1:6" x14ac:dyDescent="0.35">
      <c r="A23">
        <v>80</v>
      </c>
      <c r="B23">
        <v>0.30874000000000001</v>
      </c>
      <c r="C23">
        <f t="shared" si="2"/>
        <v>4.3820266346738812</v>
      </c>
      <c r="D23">
        <f t="shared" si="3"/>
        <v>-1.1752557802284418</v>
      </c>
      <c r="E23">
        <v>9.4285117974278343</v>
      </c>
      <c r="F23">
        <v>6.565735052691254E-4</v>
      </c>
    </row>
    <row r="24" spans="1:6" x14ac:dyDescent="0.35">
      <c r="A24">
        <v>90</v>
      </c>
      <c r="B24">
        <v>0.43528</v>
      </c>
      <c r="C24">
        <f t="shared" si="2"/>
        <v>4.499809670330265</v>
      </c>
      <c r="D24">
        <f t="shared" si="3"/>
        <v>-0.83176577680446717</v>
      </c>
    </row>
    <row r="25" spans="1:6" x14ac:dyDescent="0.35">
      <c r="A25">
        <v>100</v>
      </c>
      <c r="B25">
        <v>0.59148000000000001</v>
      </c>
      <c r="C25">
        <f t="shared" si="2"/>
        <v>4.6051701859880918</v>
      </c>
      <c r="D25">
        <f t="shared" si="3"/>
        <v>-0.52512740847685035</v>
      </c>
    </row>
    <row r="26" spans="1:6" x14ac:dyDescent="0.35">
      <c r="A26">
        <v>110</v>
      </c>
      <c r="B26">
        <v>0.78002000000000005</v>
      </c>
      <c r="C26">
        <f t="shared" si="2"/>
        <v>4.7004803657924166</v>
      </c>
      <c r="D26">
        <f t="shared" si="3"/>
        <v>-0.24843571860158403</v>
      </c>
    </row>
    <row r="27" spans="1:6" x14ac:dyDescent="0.35">
      <c r="A27">
        <v>120</v>
      </c>
      <c r="B27">
        <v>0.99958000000000002</v>
      </c>
      <c r="C27">
        <f t="shared" si="2"/>
        <v>4.7874917427820458</v>
      </c>
      <c r="D27">
        <f t="shared" si="3"/>
        <v>-4.2008822470375782E-4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Nylon</vt:lpstr>
      <vt:lpstr>PE and 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Radney, Jimmy (Fed)</dc:creator>
  <cp:lastModifiedBy>Steph Jacoby</cp:lastModifiedBy>
  <dcterms:created xsi:type="dcterms:W3CDTF">2026-03-31T12:58:14Z</dcterms:created>
  <dcterms:modified xsi:type="dcterms:W3CDTF">2026-07-01T05:10:50Z</dcterms:modified>
</cp:coreProperties>
</file>