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 activeTab="1"/>
  </bookViews>
  <sheets>
    <sheet name="Amphibole" sheetId="4" r:id="rId1"/>
    <sheet name="Omphacite" sheetId="2" r:id="rId2"/>
    <sheet name="Phengite" sheetId="3" r:id="rId3"/>
    <sheet name="Chlorite" sheetId="1" r:id="rId4"/>
    <sheet name="Titanite" sheetId="5" r:id="rId5"/>
    <sheet name="Epidote" sheetId="6" r:id="rId6"/>
    <sheet name="Garnet" sheetId="7" r:id="rId7"/>
  </sheets>
  <calcPr calcId="145621" iterate="1" iterateCount="1" iterateDelta="0"/>
</workbook>
</file>

<file path=xl/calcChain.xml><?xml version="1.0" encoding="utf-8"?>
<calcChain xmlns="http://schemas.openxmlformats.org/spreadsheetml/2006/main">
  <c r="AB37" i="4" l="1"/>
  <c r="X12" i="7"/>
  <c r="X6" i="7"/>
  <c r="U10" i="7"/>
  <c r="U11" i="7"/>
  <c r="U12" i="7"/>
  <c r="U13" i="7"/>
  <c r="T12" i="7"/>
  <c r="T13" i="7"/>
  <c r="S12" i="7"/>
  <c r="S13" i="7"/>
  <c r="R12" i="7"/>
  <c r="R13" i="7"/>
  <c r="Q12" i="7"/>
  <c r="Q13" i="7"/>
  <c r="P12" i="7"/>
  <c r="P13" i="7"/>
  <c r="N12" i="7"/>
  <c r="N13" i="7"/>
  <c r="U4" i="7"/>
  <c r="U5" i="7"/>
  <c r="U6" i="7"/>
  <c r="U7" i="7"/>
  <c r="T6" i="7"/>
  <c r="T7" i="7"/>
  <c r="S6" i="7"/>
  <c r="S7" i="7"/>
  <c r="R6" i="7"/>
  <c r="R7" i="7"/>
  <c r="Q6" i="7"/>
  <c r="Q7" i="7"/>
  <c r="P6" i="7"/>
  <c r="P7" i="7"/>
  <c r="N6" i="7"/>
  <c r="N7" i="7"/>
  <c r="G6" i="7"/>
  <c r="H6" i="7"/>
  <c r="G7" i="7"/>
  <c r="H7" i="7"/>
  <c r="J6" i="7"/>
  <c r="J7" i="7"/>
  <c r="E12" i="7"/>
  <c r="F12" i="7"/>
  <c r="G12" i="7"/>
  <c r="H12" i="7"/>
  <c r="I12" i="7"/>
  <c r="J12" i="7"/>
  <c r="E13" i="7"/>
  <c r="F13" i="7"/>
  <c r="G13" i="7"/>
  <c r="H13" i="7"/>
  <c r="I13" i="7"/>
  <c r="J13" i="7"/>
  <c r="C12" i="7"/>
  <c r="C13" i="7"/>
  <c r="I6" i="7"/>
  <c r="I7" i="7"/>
  <c r="F6" i="7"/>
  <c r="F7" i="7"/>
  <c r="E6" i="7"/>
  <c r="E7" i="7"/>
  <c r="C6" i="7"/>
  <c r="C7" i="7"/>
  <c r="P6" i="6"/>
  <c r="Y6" i="6"/>
  <c r="Y7" i="6"/>
  <c r="V6" i="6"/>
  <c r="V7" i="6"/>
  <c r="S6" i="6"/>
  <c r="S7" i="6"/>
  <c r="R6" i="6"/>
  <c r="R7" i="6"/>
  <c r="P7" i="6"/>
  <c r="AB6" i="6"/>
  <c r="E6" i="6"/>
  <c r="F6" i="6"/>
  <c r="I6" i="6"/>
  <c r="L6" i="6"/>
  <c r="E7" i="6"/>
  <c r="F7" i="6"/>
  <c r="I7" i="6"/>
  <c r="L7" i="6"/>
  <c r="C6" i="6"/>
  <c r="C7" i="6"/>
  <c r="AB12" i="5"/>
  <c r="AB6" i="5"/>
  <c r="L12" i="5"/>
  <c r="L13" i="5"/>
  <c r="I12" i="5"/>
  <c r="I13" i="5"/>
  <c r="F12" i="5"/>
  <c r="F13" i="5"/>
  <c r="D12" i="5"/>
  <c r="D13" i="5"/>
  <c r="C12" i="5"/>
  <c r="C13" i="5"/>
  <c r="L6" i="5"/>
  <c r="L7" i="5"/>
  <c r="I6" i="5"/>
  <c r="I7" i="5"/>
  <c r="F6" i="5"/>
  <c r="F7" i="5"/>
  <c r="D6" i="5"/>
  <c r="D7" i="5"/>
  <c r="C6" i="5"/>
  <c r="C7" i="5"/>
  <c r="P12" i="5"/>
  <c r="Q12" i="5"/>
  <c r="S12" i="5"/>
  <c r="V12" i="5"/>
  <c r="Y12" i="5"/>
  <c r="P13" i="5"/>
  <c r="Q13" i="5"/>
  <c r="S13" i="5"/>
  <c r="V13" i="5"/>
  <c r="Y13" i="5"/>
  <c r="Q6" i="5"/>
  <c r="S6" i="5"/>
  <c r="V6" i="5"/>
  <c r="Y6" i="5"/>
  <c r="Q7" i="5"/>
  <c r="S7" i="5"/>
  <c r="V7" i="5"/>
  <c r="Y7" i="5"/>
  <c r="P6" i="5"/>
  <c r="P7" i="5"/>
  <c r="K50" i="1"/>
  <c r="H50" i="1"/>
  <c r="F50" i="1"/>
  <c r="E50" i="1"/>
  <c r="C50" i="1"/>
  <c r="K49" i="1"/>
  <c r="H49" i="1"/>
  <c r="F49" i="1"/>
  <c r="E49" i="1"/>
  <c r="C49" i="1"/>
  <c r="K22" i="1"/>
  <c r="H22" i="1"/>
  <c r="F22" i="1"/>
  <c r="E22" i="1"/>
  <c r="C22" i="1"/>
  <c r="K21" i="1"/>
  <c r="H21" i="1"/>
  <c r="F21" i="1"/>
  <c r="E21" i="1"/>
  <c r="C21" i="1"/>
  <c r="Z53" i="1"/>
  <c r="Z22" i="1"/>
  <c r="Z21" i="1"/>
  <c r="Z51" i="1"/>
  <c r="Z50" i="1"/>
  <c r="Q50" i="1"/>
  <c r="R50" i="1"/>
  <c r="T50" i="1"/>
  <c r="W50" i="1"/>
  <c r="Q51" i="1"/>
  <c r="R51" i="1"/>
  <c r="T51" i="1"/>
  <c r="W51" i="1"/>
  <c r="O51" i="1"/>
  <c r="O50" i="1"/>
  <c r="Q21" i="1"/>
  <c r="R21" i="1"/>
  <c r="T21" i="1"/>
  <c r="W21" i="1"/>
  <c r="Q22" i="1"/>
  <c r="R22" i="1"/>
  <c r="T22" i="1"/>
  <c r="W22" i="1"/>
  <c r="O22" i="1"/>
  <c r="O21" i="1"/>
  <c r="E35" i="3"/>
  <c r="F35" i="3"/>
  <c r="H35" i="3"/>
  <c r="J35" i="3"/>
  <c r="K35" i="3"/>
  <c r="E36" i="3"/>
  <c r="F36" i="3"/>
  <c r="H36" i="3"/>
  <c r="J36" i="3"/>
  <c r="K36" i="3"/>
  <c r="C36" i="3"/>
  <c r="C35" i="3"/>
  <c r="E14" i="3"/>
  <c r="F14" i="3"/>
  <c r="H14" i="3"/>
  <c r="J14" i="3"/>
  <c r="K14" i="3"/>
  <c r="L4" i="3"/>
  <c r="L5" i="3"/>
  <c r="L6" i="3"/>
  <c r="L7" i="3"/>
  <c r="L8" i="3"/>
  <c r="L9" i="3"/>
  <c r="L10" i="3"/>
  <c r="L11" i="3"/>
  <c r="L12" i="3"/>
  <c r="L13" i="3"/>
  <c r="L14" i="3" s="1"/>
  <c r="E15" i="3"/>
  <c r="F15" i="3"/>
  <c r="H15" i="3"/>
  <c r="J15" i="3"/>
  <c r="K15" i="3"/>
  <c r="L15" i="3"/>
  <c r="C15" i="3"/>
  <c r="C14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18" i="3"/>
  <c r="L35" i="3" s="1"/>
  <c r="AB38" i="3"/>
  <c r="AB36" i="3"/>
  <c r="AB35" i="3"/>
  <c r="Z34" i="2"/>
  <c r="AB15" i="3"/>
  <c r="AB14" i="3"/>
  <c r="X35" i="3"/>
  <c r="X36" i="3"/>
  <c r="Y36" i="3"/>
  <c r="W36" i="3"/>
  <c r="U36" i="3"/>
  <c r="S36" i="3"/>
  <c r="R36" i="3"/>
  <c r="P36" i="3"/>
  <c r="Y35" i="3"/>
  <c r="W35" i="3"/>
  <c r="U35" i="3"/>
  <c r="S35" i="3"/>
  <c r="R35" i="3"/>
  <c r="P35" i="3"/>
  <c r="R14" i="3"/>
  <c r="S14" i="3"/>
  <c r="U14" i="3"/>
  <c r="W14" i="3"/>
  <c r="X14" i="3"/>
  <c r="Y14" i="3"/>
  <c r="R15" i="3"/>
  <c r="S15" i="3"/>
  <c r="U15" i="3"/>
  <c r="W15" i="3"/>
  <c r="X15" i="3"/>
  <c r="Y15" i="3"/>
  <c r="P15" i="3"/>
  <c r="P14" i="3"/>
  <c r="E31" i="2"/>
  <c r="F31" i="2"/>
  <c r="G31" i="2"/>
  <c r="H31" i="2"/>
  <c r="I31" i="2"/>
  <c r="J31" i="2"/>
  <c r="E32" i="2"/>
  <c r="F32" i="2"/>
  <c r="G32" i="2"/>
  <c r="H32" i="2"/>
  <c r="I32" i="2"/>
  <c r="J32" i="2"/>
  <c r="C32" i="2"/>
  <c r="C31" i="2"/>
  <c r="C19" i="2"/>
  <c r="E19" i="2"/>
  <c r="F19" i="2"/>
  <c r="G19" i="2"/>
  <c r="H19" i="2"/>
  <c r="I19" i="2"/>
  <c r="J19" i="2"/>
  <c r="E18" i="2"/>
  <c r="F18" i="2"/>
  <c r="G18" i="2"/>
  <c r="H18" i="2"/>
  <c r="I18" i="2"/>
  <c r="J18" i="2"/>
  <c r="C18" i="2"/>
  <c r="Z37" i="2"/>
  <c r="Z35" i="2"/>
  <c r="Z18" i="2"/>
  <c r="Z19" i="2"/>
  <c r="P18" i="2"/>
  <c r="P19" i="2"/>
  <c r="P31" i="2"/>
  <c r="Q18" i="2"/>
  <c r="Q19" i="2"/>
  <c r="Q31" i="2"/>
  <c r="R18" i="2"/>
  <c r="R19" i="2"/>
  <c r="R31" i="2"/>
  <c r="S18" i="2"/>
  <c r="S19" i="2"/>
  <c r="S31" i="2"/>
  <c r="T18" i="2"/>
  <c r="T19" i="2"/>
  <c r="T31" i="2"/>
  <c r="U18" i="2"/>
  <c r="U19" i="2"/>
  <c r="U31" i="2"/>
  <c r="V18" i="2"/>
  <c r="V19" i="2"/>
  <c r="V31" i="2"/>
  <c r="W18" i="2"/>
  <c r="W19" i="2"/>
  <c r="W31" i="2"/>
  <c r="P32" i="2"/>
  <c r="Q32" i="2"/>
  <c r="R32" i="2"/>
  <c r="S32" i="2"/>
  <c r="T32" i="2"/>
  <c r="U32" i="2"/>
  <c r="V32" i="2"/>
  <c r="W32" i="2"/>
  <c r="N18" i="2"/>
  <c r="N19" i="2"/>
  <c r="N32" i="2"/>
  <c r="N31" i="2"/>
  <c r="L35" i="4"/>
  <c r="J35" i="4"/>
  <c r="I35" i="4"/>
  <c r="H35" i="4"/>
  <c r="F35" i="4"/>
  <c r="E35" i="4"/>
  <c r="C35" i="4"/>
  <c r="L34" i="4"/>
  <c r="J34" i="4"/>
  <c r="I34" i="4"/>
  <c r="H34" i="4"/>
  <c r="F34" i="4"/>
  <c r="E34" i="4"/>
  <c r="C34" i="4"/>
  <c r="L13" i="4"/>
  <c r="L12" i="4"/>
  <c r="Y13" i="4"/>
  <c r="Y12" i="4"/>
  <c r="J13" i="4"/>
  <c r="I13" i="4"/>
  <c r="H13" i="4"/>
  <c r="F13" i="4"/>
  <c r="E13" i="4"/>
  <c r="C13" i="4"/>
  <c r="J12" i="4"/>
  <c r="I12" i="4"/>
  <c r="H12" i="4"/>
  <c r="F12" i="4"/>
  <c r="E12" i="4"/>
  <c r="C12" i="4"/>
  <c r="Y34" i="4"/>
  <c r="Y35" i="4"/>
  <c r="AB34" i="4"/>
  <c r="AB35" i="4"/>
  <c r="AB13" i="4"/>
  <c r="AB12" i="4"/>
  <c r="P12" i="4"/>
  <c r="R12" i="4"/>
  <c r="S12" i="4"/>
  <c r="U12" i="4"/>
  <c r="V12" i="4"/>
  <c r="W12" i="4"/>
  <c r="P13" i="4"/>
  <c r="R13" i="4"/>
  <c r="S13" i="4"/>
  <c r="U13" i="4"/>
  <c r="V13" i="4"/>
  <c r="W13" i="4"/>
  <c r="R34" i="4"/>
  <c r="S34" i="4"/>
  <c r="U34" i="4"/>
  <c r="V34" i="4"/>
  <c r="W34" i="4"/>
  <c r="R35" i="4"/>
  <c r="S35" i="4"/>
  <c r="U35" i="4"/>
  <c r="V35" i="4"/>
  <c r="W35" i="4"/>
  <c r="P34" i="4"/>
  <c r="P35" i="4"/>
  <c r="L36" i="3" l="1"/>
</calcChain>
</file>

<file path=xl/sharedStrings.xml><?xml version="1.0" encoding="utf-8"?>
<sst xmlns="http://schemas.openxmlformats.org/spreadsheetml/2006/main" count="1517" uniqueCount="237">
  <si>
    <t xml:space="preserve">   CaO   </t>
  </si>
  <si>
    <t xml:space="preserve">   FeO   </t>
  </si>
  <si>
    <t xml:space="preserve">   MgO   </t>
  </si>
  <si>
    <t xml:space="preserve">   MnO   </t>
  </si>
  <si>
    <t xml:space="preserve">T90-3A-014-C7-chl_a-1 </t>
  </si>
  <si>
    <t xml:space="preserve">T90-3A-014-C7-chl_a-2 </t>
  </si>
  <si>
    <t xml:space="preserve">T90-3A-014-C7-chl_a-3 </t>
  </si>
  <si>
    <t xml:space="preserve">T90-3A-013-B6-chl_f-3 </t>
  </si>
  <si>
    <t xml:space="preserve">T90-3A-013-B6-chl_f-4 </t>
  </si>
  <si>
    <t xml:space="preserve">T90-3A-013-B6-chl_d-1 </t>
  </si>
  <si>
    <t xml:space="preserve">T90-3A-013-B6-chl_d-2 </t>
  </si>
  <si>
    <t xml:space="preserve">T90-3A-013-B6-chl_d-3 </t>
  </si>
  <si>
    <t xml:space="preserve">T90-3A-013-B6-chl_d-4 </t>
  </si>
  <si>
    <t xml:space="preserve">T90-3A-014-C7-chl_b-2 </t>
  </si>
  <si>
    <t xml:space="preserve">T90-3A-014-C7-chl_b-3 </t>
  </si>
  <si>
    <t xml:space="preserve">T90-3A-025-I8-chl_c-1 </t>
  </si>
  <si>
    <t xml:space="preserve">T90-3A-025-I8-chl_c-2 </t>
  </si>
  <si>
    <t xml:space="preserve">T90-3A-025-I8-chl_a-1 </t>
  </si>
  <si>
    <t xml:space="preserve">T90-3A-025-I8-chl_a-2 </t>
  </si>
  <si>
    <t xml:space="preserve">T90-3A-025-I8-chl_a-3 </t>
  </si>
  <si>
    <t xml:space="preserve">T90-3A-025-I8-chl_a-4 </t>
  </si>
  <si>
    <t xml:space="preserve">T90-3A-010-G4-chl_e-1 </t>
  </si>
  <si>
    <t xml:space="preserve">T90-3A-010-G4-chl_e-4 </t>
  </si>
  <si>
    <t xml:space="preserve">T90-3A-010-G4-chl_e-5 </t>
  </si>
  <si>
    <t xml:space="preserve">T90-3A-010-G4-chl_e-6 </t>
  </si>
  <si>
    <t xml:space="preserve">T90-3A-018-H12-chl_a-1 </t>
  </si>
  <si>
    <t xml:space="preserve">T90-3A-018-H12-chl_a-2 </t>
  </si>
  <si>
    <t xml:space="preserve">T90-3A-018-H12-chl_a-4 </t>
  </si>
  <si>
    <t xml:space="preserve">T90-3A-023-K15-chl_a-1 </t>
  </si>
  <si>
    <t xml:space="preserve">T90-3A-023-K15-chl_a-2 </t>
  </si>
  <si>
    <t xml:space="preserve">T90-3A-023-K15-chl_a-3 </t>
  </si>
  <si>
    <t xml:space="preserve">T90-3A-023-K15-chl_a-4 </t>
  </si>
  <si>
    <t xml:space="preserve">T90-3A-023-K15-chl_a-5 </t>
  </si>
  <si>
    <t xml:space="preserve">T90-3A-020a-L17-chl_c-2 </t>
  </si>
  <si>
    <t xml:space="preserve">T90-3A-020a-L17-chl_a-1 </t>
  </si>
  <si>
    <t xml:space="preserve">T90-3A-020a-L17-chl_a-2 </t>
  </si>
  <si>
    <t xml:space="preserve">T90-3A-020a-L17-chl_a-3 </t>
  </si>
  <si>
    <t xml:space="preserve">T90-3A-020c-L17-chl_b-1 </t>
  </si>
  <si>
    <t xml:space="preserve">T90-3A-020c-L17-chl_b-2 </t>
  </si>
  <si>
    <t xml:space="preserve">T90-3A-020c-L17-chl_a-1 </t>
  </si>
  <si>
    <t xml:space="preserve">T90-3A-020c-L17-chl_a-2 </t>
  </si>
  <si>
    <t xml:space="preserve">T90-3A-020c-L17-chl_a-3 </t>
  </si>
  <si>
    <t xml:space="preserve">T90-3A-020c-L17-chl_c-2 </t>
  </si>
  <si>
    <t xml:space="preserve">T90-3A-020c-L17-chl_c-4 </t>
  </si>
  <si>
    <t xml:space="preserve">T90-3A-020c-L17-chl_c-5 </t>
  </si>
  <si>
    <t>Average blueschist</t>
  </si>
  <si>
    <t>bd</t>
  </si>
  <si>
    <t>[Li] (ppm)</t>
  </si>
  <si>
    <t>σ</t>
  </si>
  <si>
    <t xml:space="preserve">T90-3A-010-G4-chl_a-5 </t>
  </si>
  <si>
    <t xml:space="preserve">T90-3A-010-G4-chl_e-3 </t>
  </si>
  <si>
    <t xml:space="preserve">T90-3A-020a-L17-chl_c-1 </t>
  </si>
  <si>
    <t xml:space="preserve">T90-3A-020b-L17-chl_b-1 </t>
  </si>
  <si>
    <t>Sample name</t>
  </si>
  <si>
    <t>t-test</t>
  </si>
  <si>
    <t xml:space="preserve">T90-3A-034-phe-a_1 </t>
  </si>
  <si>
    <t xml:space="preserve">T90-3A-034-phe-a_2 </t>
  </si>
  <si>
    <t xml:space="preserve">T90-3A-034-phe-a_3 </t>
  </si>
  <si>
    <t xml:space="preserve">T90-3A-052-phe-d_3 </t>
  </si>
  <si>
    <t xml:space="preserve">T90-3A-052-phe-d_4 </t>
  </si>
  <si>
    <t xml:space="preserve">T90-3A-053-phe-c_1 </t>
  </si>
  <si>
    <t xml:space="preserve">T90-3A-053-phe-c_2 </t>
  </si>
  <si>
    <t xml:space="preserve">T90-3A-053-phe-c_3 </t>
  </si>
  <si>
    <t xml:space="preserve">T90-3A-053-phe-d_2 </t>
  </si>
  <si>
    <t xml:space="preserve">T90-3A-053-phe-d_3 </t>
  </si>
  <si>
    <t xml:space="preserve">T90-3A-053-phe-d_1 </t>
  </si>
  <si>
    <t xml:space="preserve">T90-3A-056-phe-b_1 </t>
  </si>
  <si>
    <t xml:space="preserve">T90-3A-056-phe-b_2 </t>
  </si>
  <si>
    <t xml:space="preserve">T90-3A-057-phe-c_1 </t>
  </si>
  <si>
    <t xml:space="preserve">T90-3A-057-phe-c_2 </t>
  </si>
  <si>
    <t xml:space="preserve">T90-3A-057-phe-c_3 </t>
  </si>
  <si>
    <t xml:space="preserve">T90-3A-055-phe-e_1 </t>
  </si>
  <si>
    <t xml:space="preserve">T90-3A-055-phe-e_2 </t>
  </si>
  <si>
    <t xml:space="preserve">T90-3A-055-phe-e_3 </t>
  </si>
  <si>
    <t xml:space="preserve">T90-3A-072-phe-g_1 </t>
  </si>
  <si>
    <t xml:space="preserve">T90-3A-072-phe-g_2 </t>
  </si>
  <si>
    <t xml:space="preserve">T90-3A-072-phe-g_3 </t>
  </si>
  <si>
    <t xml:space="preserve">T90-3A-072-phe-g_4 </t>
  </si>
  <si>
    <t xml:space="preserve">T90-3A-079-phe-c_1 </t>
  </si>
  <si>
    <t xml:space="preserve">T90-3A-079-phe-c_2 </t>
  </si>
  <si>
    <t xml:space="preserve">T90-3A-082-phe-d_1 </t>
  </si>
  <si>
    <t xml:space="preserve">T90-3A-082-phe-d_3 </t>
  </si>
  <si>
    <t>Phengite Li concentrations</t>
  </si>
  <si>
    <t>% Jd</t>
  </si>
  <si>
    <t>%Di-Hd</t>
  </si>
  <si>
    <t>%Ac</t>
  </si>
  <si>
    <t xml:space="preserve">T90-3A-008-G3-omp_a-1 </t>
  </si>
  <si>
    <t xml:space="preserve">T90-3A-008-G3-omp_b-1 </t>
  </si>
  <si>
    <t xml:space="preserve">T90-3A-013-B6-omp_b-1 </t>
  </si>
  <si>
    <t xml:space="preserve">T90-3A-013-B6-omp_c-1 </t>
  </si>
  <si>
    <t xml:space="preserve">T90-3A-015-F9-omp_b-1 </t>
  </si>
  <si>
    <t xml:space="preserve">T90-3A-005-D2-omp_b-1 </t>
  </si>
  <si>
    <t xml:space="preserve">T90-3A-005-D2-omp_g-1 </t>
  </si>
  <si>
    <t xml:space="preserve">T90-3A-005-D2-omp_c-1 </t>
  </si>
  <si>
    <t xml:space="preserve">T90-3A-005-D2-omp_d-1 </t>
  </si>
  <si>
    <t xml:space="preserve">T90-3A-005-D2-omp_f-1 </t>
  </si>
  <si>
    <t xml:space="preserve">T90-3A-005-D2-omp_e-1 </t>
  </si>
  <si>
    <t xml:space="preserve">T90-3A-009-H2-omp_a-1 </t>
  </si>
  <si>
    <t xml:space="preserve">T90-3A-009-H2-omp_b-1 </t>
  </si>
  <si>
    <t xml:space="preserve">T90-3A-009-H2-omp_e-1 </t>
  </si>
  <si>
    <t xml:space="preserve">T90-3A-009-H2-omp_d-2 </t>
  </si>
  <si>
    <t xml:space="preserve">T90-3A-010-G4-omp_c-1 </t>
  </si>
  <si>
    <t xml:space="preserve">T90-3A-010-G4-omp_d-1 </t>
  </si>
  <si>
    <t xml:space="preserve">T90-3A-017-H11-omp_c-2 </t>
  </si>
  <si>
    <t xml:space="preserve">T90-3A-017-H11-omp_b-1 </t>
  </si>
  <si>
    <t xml:space="preserve">T90-3A-017-H11-omp_d-2 </t>
  </si>
  <si>
    <t xml:space="preserve">T90-3A-017-H11-omp_a-1 </t>
  </si>
  <si>
    <t xml:space="preserve">T90-3A-025-I8-omp_b-2 </t>
  </si>
  <si>
    <t xml:space="preserve">T90-3A-021a-G13-omp_a-1 </t>
  </si>
  <si>
    <t>Penniston-Dorland, unpublished</t>
  </si>
  <si>
    <t>T90-3A-008-G3-omp_a</t>
  </si>
  <si>
    <t>T90-3A-008-G3-omp_b</t>
  </si>
  <si>
    <t>T90-3A-013-B6-omp_b</t>
  </si>
  <si>
    <t>T90-3A-013-B6-omp_c</t>
  </si>
  <si>
    <t> T90-3A-015-F9-omp_b</t>
  </si>
  <si>
    <t>T90-3A-005-D2-omp_g</t>
  </si>
  <si>
    <t>T90-3A-005-D2-omp_b</t>
  </si>
  <si>
    <t>T90-3A-005-D2-omp_c</t>
  </si>
  <si>
    <t>T90-3A-005-D2-omp_d</t>
  </si>
  <si>
    <t>T90-3A-005-D2-omp_f</t>
  </si>
  <si>
    <t>T90-3A-005-D2-omp_e</t>
  </si>
  <si>
    <t>T90-3A-009-H2-omp_a</t>
  </si>
  <si>
    <t>T90-3A-009-H2-omp_b</t>
  </si>
  <si>
    <t>T90-3A-009-H2-omp_e</t>
  </si>
  <si>
    <t>T90-3A-010-G4-omp_d</t>
  </si>
  <si>
    <t>T90-3A-009-H2-omp_d</t>
  </si>
  <si>
    <t>T90-3A-010-G4-omp_c</t>
  </si>
  <si>
    <t>T90-3A-017-H11-omp_c</t>
  </si>
  <si>
    <t>T90-3A-017-H11-omp_b</t>
  </si>
  <si>
    <t>T90-3A-017-H11-omp_d</t>
  </si>
  <si>
    <t>T90-3A-021c-G13-omp_b</t>
  </si>
  <si>
    <t>T90-3A-017-H11-omp_a</t>
  </si>
  <si>
    <t>T90-3A-025-I8-omp_b</t>
  </si>
  <si>
    <t xml:space="preserve">T90-3A-034-amp_b-1 </t>
  </si>
  <si>
    <t xml:space="preserve">T90-3A-034-amp_b-2 </t>
  </si>
  <si>
    <t xml:space="preserve">T90-3A-034-amp_b-3 </t>
  </si>
  <si>
    <t xml:space="preserve">T90-3A-052-amp_b-1 </t>
  </si>
  <si>
    <t xml:space="preserve">T90-3A-052-amp_b-2 </t>
  </si>
  <si>
    <t xml:space="preserve">T90-3A-052-amp_c-1 </t>
  </si>
  <si>
    <t xml:space="preserve">T90-3A-052-amp_c-2 </t>
  </si>
  <si>
    <t xml:space="preserve">T90-3A-053-amp_a-1 </t>
  </si>
  <si>
    <t xml:space="preserve">T90-3A-053-amp_a-2 </t>
  </si>
  <si>
    <t xml:space="preserve">T90-3A-056-amp_a-1 </t>
  </si>
  <si>
    <t xml:space="preserve">T90-3A-056-amp_a-2 </t>
  </si>
  <si>
    <t xml:space="preserve">T90-3A-057-amp_b-1 </t>
  </si>
  <si>
    <t xml:space="preserve">T90-3A-057-amp_b-2 </t>
  </si>
  <si>
    <t xml:space="preserve">T90-3A-057-amp_b-3 </t>
  </si>
  <si>
    <t xml:space="preserve">T90-3A-055-amp_b-1 </t>
  </si>
  <si>
    <t xml:space="preserve">T90-3A-055-amp_b-2 </t>
  </si>
  <si>
    <t xml:space="preserve">T90-3A-072-amp_d-1 </t>
  </si>
  <si>
    <t xml:space="preserve">T90-3A-072-amp_d-2 </t>
  </si>
  <si>
    <t xml:space="preserve">T90-3A-079-amp_a-1 </t>
  </si>
  <si>
    <t xml:space="preserve">T90-3A-079-amp_a-2 </t>
  </si>
  <si>
    <t xml:space="preserve">T90-3A-079-amp_a-3 </t>
  </si>
  <si>
    <t xml:space="preserve">T90-3A-079-amp_a-4 </t>
  </si>
  <si>
    <t xml:space="preserve">T90-3A-082-amp_a-1 </t>
  </si>
  <si>
    <t xml:space="preserve">T90-3A-082-amp_a-2 </t>
  </si>
  <si>
    <t xml:space="preserve">T90-3A-082-amp_a-3 </t>
  </si>
  <si>
    <t xml:space="preserve">T90-3A-082-amp_a-4 </t>
  </si>
  <si>
    <t>T90-3A-034-amp_b-1</t>
  </si>
  <si>
    <t>T90-3A-034-amp_b-2</t>
  </si>
  <si>
    <t>T90-3A-052-amp_b-2</t>
  </si>
  <si>
    <t>T90-3A-052-amp_b-1</t>
  </si>
  <si>
    <t>T90-3A-052-amp_c-1</t>
  </si>
  <si>
    <t>T90-3A-053-amp_a-1</t>
  </si>
  <si>
    <t>T90-3A-056-amp_b-1</t>
  </si>
  <si>
    <t>T90-3A-056-amp_a-1</t>
  </si>
  <si>
    <t>T90-3A-057-amp_b-1</t>
  </si>
  <si>
    <t>T90-3A-057-amp_b-3</t>
  </si>
  <si>
    <t>T90-3A-055-amp_b-2</t>
  </si>
  <si>
    <t>T90-3A-072-amp_d-1</t>
  </si>
  <si>
    <t>T90-3A-072-amp_d-2</t>
  </si>
  <si>
    <t>T90-3A-079-amp_a-3</t>
  </si>
  <si>
    <t>T90-3A-079-amp_a-2</t>
  </si>
  <si>
    <t>T90-3A-082-amp_a-2</t>
  </si>
  <si>
    <t>T90-3A-082-amp_a-3</t>
  </si>
  <si>
    <t xml:space="preserve">  Total  </t>
  </si>
  <si>
    <t>T90-3A-079-amp_a-1</t>
  </si>
  <si>
    <t>T90-3A-085-grt_a-1</t>
  </si>
  <si>
    <t>T90-3A-085-grt_a-2</t>
  </si>
  <si>
    <t>T90-3A-085-grt_b-1</t>
  </si>
  <si>
    <t>T90-3A-085-grt_b-2</t>
  </si>
  <si>
    <t>T90-3A-084-epi_a-1</t>
  </si>
  <si>
    <t>T90-3A-084-epi_a-2</t>
  </si>
  <si>
    <t>T90-EA-083-ti_b-1</t>
  </si>
  <si>
    <t>T90-EA-083-ti_b-2</t>
  </si>
  <si>
    <t>T90-3A-084-ti_b-1</t>
  </si>
  <si>
    <t>T90-3A-084-ti_b-2</t>
  </si>
  <si>
    <t>Omphacite Li concentrations</t>
  </si>
  <si>
    <t>Amphibole Li concentrations</t>
  </si>
  <si>
    <t>Titanite Li concentrations</t>
  </si>
  <si>
    <t>Epidote Li concentrations</t>
  </si>
  <si>
    <t>Garnet Li concentrations</t>
  </si>
  <si>
    <t>Total</t>
  </si>
  <si>
    <t xml:space="preserve">Average Li conc. </t>
  </si>
  <si>
    <t>Li conc. (ppm)</t>
  </si>
  <si>
    <t>Blueschist</t>
  </si>
  <si>
    <t>Eclogite</t>
  </si>
  <si>
    <r>
      <t xml:space="preserve">   SiO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 </t>
    </r>
  </si>
  <si>
    <r>
      <t xml:space="preserve">   TiO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 </t>
    </r>
  </si>
  <si>
    <r>
      <t xml:space="preserve">   Al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O3 </t>
    </r>
  </si>
  <si>
    <r>
      <t>K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</t>
    </r>
  </si>
  <si>
    <t>FeO</t>
  </si>
  <si>
    <t>MnO</t>
  </si>
  <si>
    <t>MgO</t>
  </si>
  <si>
    <t>CaO</t>
  </si>
  <si>
    <r>
      <t>SiO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 </t>
    </r>
  </si>
  <si>
    <r>
      <t>TiO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 </t>
    </r>
  </si>
  <si>
    <r>
      <t>Al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</t>
    </r>
    <r>
      <rPr>
        <vertAlign val="sub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</t>
    </r>
  </si>
  <si>
    <r>
      <t>Na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</t>
    </r>
  </si>
  <si>
    <t>Amphibole atoms per formula unit (apfu)</t>
  </si>
  <si>
    <t>Amphibole weight %</t>
  </si>
  <si>
    <t xml:space="preserve">Comment  </t>
  </si>
  <si>
    <t>Average wt %</t>
  </si>
  <si>
    <t>Average apfu</t>
  </si>
  <si>
    <t>Omphacite atoms per formula unit (apfu)</t>
  </si>
  <si>
    <t>X-axis (mm)</t>
  </si>
  <si>
    <t>Average Li conc</t>
  </si>
  <si>
    <t>Omphacite weight %</t>
  </si>
  <si>
    <t>Phengite atoms per formula unit (apfu)</t>
  </si>
  <si>
    <t>Phengite weight %</t>
  </si>
  <si>
    <t xml:space="preserve">T90-3A-025-I8-chl_b-4 </t>
  </si>
  <si>
    <t>T90-3A-013-B6-chl_f-3</t>
  </si>
  <si>
    <t>Chlorite atoms per formula unit (apfu)</t>
  </si>
  <si>
    <t>Chlorite weight %</t>
  </si>
  <si>
    <t>Titanite atoms per formula unit (apfu)</t>
  </si>
  <si>
    <t>Titanite weight %</t>
  </si>
  <si>
    <t>Li conc (ppm)</t>
  </si>
  <si>
    <t>Average Li conc.</t>
  </si>
  <si>
    <t xml:space="preserve">T90-3A-084-epi_a-2 </t>
  </si>
  <si>
    <t>Epidote atoms per formula unit (apfu)</t>
  </si>
  <si>
    <t>Garnet weight %</t>
  </si>
  <si>
    <t>Epidote weight %</t>
  </si>
  <si>
    <t>Garnet atoms per formula unit (apfu)</t>
  </si>
  <si>
    <t>Total uncertainty (ppm)</t>
  </si>
  <si>
    <t>Chlorite Li concentrations</t>
  </si>
  <si>
    <t>X-coordinate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</si>
</sst>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%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11"/>
      <color theme="6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name val="Calibri"/>
      <family val="2"/>
      <scheme val="minor"/>
    </font>
    <font>
      <sz val="12"/>
      <color theme="6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</font>
    <font>
      <b/>
      <sz val="14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sz val="12"/>
      <color theme="6" tint="-0.249977111117893"/>
      <name val="Calibri"/>
      <family val="2"/>
    </font>
    <font>
      <sz val="12"/>
      <color indexed="48"/>
      <name val="Calibri"/>
      <family val="2"/>
      <scheme val="minor"/>
    </font>
    <font>
      <b/>
      <sz val="12"/>
      <color theme="3"/>
      <name val="Calibri"/>
      <family val="2"/>
    </font>
    <font>
      <sz val="12"/>
      <color theme="3"/>
      <name val="Calibri"/>
      <family val="2"/>
      <scheme val="minor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vertAlign val="subscript"/>
      <sz val="12"/>
      <color rgb="FF222222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</font>
    <font>
      <sz val="12"/>
      <color rgb="FF76933C"/>
      <name val="Calibri"/>
      <family val="2"/>
    </font>
    <font>
      <sz val="12"/>
      <color rgb="FF36609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563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/>
    <xf numFmtId="0" fontId="2" fillId="0" borderId="0"/>
    <xf numFmtId="0" fontId="10" fillId="2" borderId="0"/>
    <xf numFmtId="9" fontId="2" fillId="0" borderId="0" applyFont="0" applyFill="0" applyBorder="0" applyAlignment="0" applyProtection="0"/>
    <xf numFmtId="0" fontId="10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72">
    <xf numFmtId="0" fontId="0" fillId="0" borderId="0" xfId="0"/>
    <xf numFmtId="164" fontId="13" fillId="0" borderId="0" xfId="4" applyNumberFormat="1" applyFont="1" applyFill="1" applyAlignment="1">
      <alignment horizontal="center"/>
    </xf>
    <xf numFmtId="1" fontId="13" fillId="0" borderId="0" xfId="4" applyNumberFormat="1" applyFont="1" applyFill="1" applyAlignment="1">
      <alignment horizontal="center"/>
    </xf>
    <xf numFmtId="1" fontId="8" fillId="0" borderId="0" xfId="4" applyNumberFormat="1" applyFont="1" applyFill="1" applyBorder="1" applyAlignment="1">
      <alignment horizontal="center"/>
    </xf>
    <xf numFmtId="164" fontId="8" fillId="0" borderId="0" xfId="4" applyNumberFormat="1" applyFont="1" applyFill="1" applyBorder="1" applyAlignment="1">
      <alignment horizontal="center"/>
    </xf>
    <xf numFmtId="1" fontId="14" fillId="0" borderId="0" xfId="4" applyNumberFormat="1" applyFont="1" applyFill="1" applyAlignment="1">
      <alignment horizontal="center"/>
    </xf>
    <xf numFmtId="2" fontId="8" fillId="0" borderId="0" xfId="4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0" xfId="0" applyFont="1" applyAlignment="1"/>
    <xf numFmtId="165" fontId="8" fillId="0" borderId="0" xfId="4" applyNumberFormat="1" applyFont="1" applyFill="1" applyBorder="1" applyAlignment="1">
      <alignment horizontal="center"/>
    </xf>
    <xf numFmtId="0" fontId="7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8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164" fontId="8" fillId="0" borderId="0" xfId="0" applyNumberFormat="1" applyFont="1" applyAlignment="1">
      <alignment horizontal="center"/>
    </xf>
    <xf numFmtId="1" fontId="8" fillId="0" borderId="0" xfId="1" applyNumberFormat="1" applyFont="1" applyAlignment="1">
      <alignment horizontal="center"/>
    </xf>
    <xf numFmtId="164" fontId="13" fillId="0" borderId="0" xfId="1" applyNumberFormat="1" applyFont="1" applyAlignment="1">
      <alignment horizontal="center"/>
    </xf>
    <xf numFmtId="0" fontId="13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2" fontId="8" fillId="0" borderId="0" xfId="1" applyNumberFormat="1" applyFont="1" applyAlignment="1">
      <alignment horizontal="center"/>
    </xf>
    <xf numFmtId="164" fontId="13" fillId="0" borderId="0" xfId="0" applyNumberFormat="1" applyFont="1" applyAlignment="1">
      <alignment horizontal="center"/>
    </xf>
    <xf numFmtId="1" fontId="13" fillId="0" borderId="0" xfId="1" applyNumberFormat="1" applyFont="1" applyAlignment="1">
      <alignment horizontal="center"/>
    </xf>
    <xf numFmtId="0" fontId="18" fillId="0" borderId="0" xfId="0" applyFont="1" applyAlignment="1"/>
    <xf numFmtId="1" fontId="7" fillId="0" borderId="0" xfId="5" applyNumberFormat="1" applyFont="1" applyAlignment="1">
      <alignment horizontal="center"/>
    </xf>
    <xf numFmtId="2" fontId="7" fillId="0" borderId="0" xfId="5" applyNumberFormat="1" applyFont="1" applyAlignment="1">
      <alignment horizontal="center"/>
    </xf>
    <xf numFmtId="1" fontId="7" fillId="0" borderId="0" xfId="5" applyNumberFormat="1" applyFont="1" applyBorder="1" applyAlignment="1">
      <alignment horizontal="center"/>
    </xf>
    <xf numFmtId="164" fontId="7" fillId="0" borderId="0" xfId="5" applyNumberFormat="1" applyFont="1" applyBorder="1" applyAlignment="1">
      <alignment horizontal="center"/>
    </xf>
    <xf numFmtId="1" fontId="22" fillId="0" borderId="0" xfId="5" applyNumberFormat="1" applyFont="1" applyFill="1" applyBorder="1" applyAlignment="1">
      <alignment horizontal="center"/>
    </xf>
    <xf numFmtId="1" fontId="7" fillId="0" borderId="0" xfId="5" applyNumberFormat="1" applyFont="1" applyFill="1" applyBorder="1" applyAlignment="1">
      <alignment horizontal="center"/>
    </xf>
    <xf numFmtId="2" fontId="7" fillId="0" borderId="0" xfId="5" applyNumberFormat="1" applyFont="1" applyFill="1" applyBorder="1" applyAlignment="1">
      <alignment horizontal="center"/>
    </xf>
    <xf numFmtId="2" fontId="9" fillId="0" borderId="0" xfId="0" applyNumberFormat="1" applyFont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5" fillId="0" borderId="0" xfId="0" applyFont="1" applyFill="1" applyAlignment="1"/>
    <xf numFmtId="0" fontId="9" fillId="0" borderId="0" xfId="0" applyFont="1" applyAlignment="1"/>
    <xf numFmtId="0" fontId="17" fillId="0" borderId="0" xfId="0" applyFont="1" applyFill="1" applyAlignment="1"/>
    <xf numFmtId="0" fontId="7" fillId="0" borderId="0" xfId="0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/>
    </xf>
    <xf numFmtId="0" fontId="8" fillId="0" borderId="2" xfId="1" applyFont="1" applyBorder="1" applyAlignment="1">
      <alignment horizontal="center"/>
    </xf>
    <xf numFmtId="164" fontId="8" fillId="0" borderId="2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3" fillId="0" borderId="2" xfId="1" applyNumberFormat="1" applyFont="1" applyBorder="1" applyAlignment="1">
      <alignment horizontal="center"/>
    </xf>
    <xf numFmtId="2" fontId="13" fillId="0" borderId="0" xfId="1" applyNumberFormat="1" applyFont="1" applyAlignment="1">
      <alignment horizontal="center"/>
    </xf>
    <xf numFmtId="1" fontId="13" fillId="0" borderId="2" xfId="1" applyNumberFormat="1" applyFont="1" applyBorder="1" applyAlignment="1">
      <alignment horizontal="center"/>
    </xf>
    <xf numFmtId="0" fontId="9" fillId="0" borderId="2" xfId="0" applyFont="1" applyBorder="1" applyAlignment="1"/>
    <xf numFmtId="1" fontId="8" fillId="0" borderId="2" xfId="4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164" fontId="24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164" fontId="8" fillId="0" borderId="0" xfId="5" applyNumberFormat="1" applyFont="1" applyFill="1" applyBorder="1" applyAlignment="1">
      <alignment horizontal="center"/>
    </xf>
    <xf numFmtId="1" fontId="8" fillId="0" borderId="0" xfId="5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166" fontId="24" fillId="0" borderId="0" xfId="0" applyNumberFormat="1" applyFont="1" applyAlignment="1">
      <alignment horizontal="center"/>
    </xf>
    <xf numFmtId="0" fontId="24" fillId="0" borderId="0" xfId="5" applyFont="1" applyAlignment="1">
      <alignment horizontal="center"/>
    </xf>
    <xf numFmtId="1" fontId="24" fillId="0" borderId="0" xfId="5" applyNumberFormat="1" applyFont="1" applyAlignment="1">
      <alignment horizontal="center"/>
    </xf>
    <xf numFmtId="164" fontId="24" fillId="0" borderId="0" xfId="5" applyNumberFormat="1" applyFont="1" applyAlignment="1">
      <alignment horizontal="center"/>
    </xf>
    <xf numFmtId="164" fontId="24" fillId="2" borderId="0" xfId="8" applyNumberFormat="1" applyFont="1" applyFill="1" applyAlignment="1">
      <alignment horizontal="center"/>
    </xf>
    <xf numFmtId="0" fontId="18" fillId="0" borderId="0" xfId="0" applyFont="1" applyAlignment="1">
      <alignment horizontal="center"/>
    </xf>
    <xf numFmtId="0" fontId="8" fillId="0" borderId="0" xfId="0" applyFont="1" applyAlignment="1"/>
    <xf numFmtId="166" fontId="8" fillId="0" borderId="2" xfId="0" applyNumberFormat="1" applyFont="1" applyBorder="1" applyAlignment="1">
      <alignment horizontal="center"/>
    </xf>
    <xf numFmtId="164" fontId="8" fillId="0" borderId="2" xfId="5" applyNumberFormat="1" applyFont="1" applyFill="1" applyBorder="1" applyAlignment="1">
      <alignment horizontal="center"/>
    </xf>
    <xf numFmtId="1" fontId="8" fillId="0" borderId="2" xfId="5" applyNumberFormat="1" applyFont="1" applyFill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0" fontId="24" fillId="0" borderId="0" xfId="0" applyFont="1" applyAlignment="1"/>
    <xf numFmtId="164" fontId="24" fillId="0" borderId="2" xfId="0" applyNumberFormat="1" applyFont="1" applyBorder="1" applyAlignment="1">
      <alignment horizontal="center"/>
    </xf>
    <xf numFmtId="166" fontId="24" fillId="0" borderId="2" xfId="0" applyNumberFormat="1" applyFont="1" applyBorder="1" applyAlignment="1">
      <alignment horizontal="center"/>
    </xf>
    <xf numFmtId="2" fontId="24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2" fontId="8" fillId="0" borderId="2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7" fillId="0" borderId="0" xfId="0" applyFont="1" applyAlignment="1"/>
    <xf numFmtId="0" fontId="3" fillId="0" borderId="0" xfId="0" applyFont="1" applyFill="1" applyAlignment="1"/>
    <xf numFmtId="0" fontId="24" fillId="0" borderId="2" xfId="5" applyFont="1" applyBorder="1" applyAlignment="1">
      <alignment horizontal="center"/>
    </xf>
    <xf numFmtId="1" fontId="24" fillId="0" borderId="2" xfId="5" applyNumberFormat="1" applyFont="1" applyBorder="1" applyAlignment="1">
      <alignment horizontal="center"/>
    </xf>
    <xf numFmtId="1" fontId="24" fillId="0" borderId="0" xfId="8" applyNumberFormat="1" applyFont="1" applyFill="1" applyAlignment="1">
      <alignment horizontal="center"/>
    </xf>
    <xf numFmtId="164" fontId="24" fillId="0" borderId="0" xfId="8" applyNumberFormat="1" applyFont="1" applyFill="1" applyAlignment="1">
      <alignment horizontal="center"/>
    </xf>
    <xf numFmtId="0" fontId="4" fillId="0" borderId="0" xfId="0" applyFont="1" applyFill="1" applyAlignment="1"/>
    <xf numFmtId="0" fontId="4" fillId="0" borderId="0" xfId="0" applyFont="1" applyAlignment="1"/>
    <xf numFmtId="0" fontId="24" fillId="0" borderId="2" xfId="1" applyFont="1" applyBorder="1" applyAlignment="1">
      <alignment horizontal="center"/>
    </xf>
    <xf numFmtId="0" fontId="24" fillId="0" borderId="0" xfId="1" applyFont="1" applyAlignment="1">
      <alignment horizontal="center"/>
    </xf>
    <xf numFmtId="1" fontId="24" fillId="0" borderId="2" xfId="1" applyNumberFormat="1" applyFont="1" applyBorder="1" applyAlignment="1">
      <alignment horizontal="center"/>
    </xf>
    <xf numFmtId="1" fontId="24" fillId="0" borderId="0" xfId="1" applyNumberFormat="1" applyFont="1" applyAlignment="1">
      <alignment horizontal="center"/>
    </xf>
    <xf numFmtId="1" fontId="24" fillId="0" borderId="0" xfId="0" applyNumberFormat="1" applyFont="1" applyAlignment="1">
      <alignment horizontal="center"/>
    </xf>
    <xf numFmtId="0" fontId="8" fillId="0" borderId="2" xfId="0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0" fontId="28" fillId="0" borderId="0" xfId="6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164" fontId="24" fillId="0" borderId="0" xfId="1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1" fontId="13" fillId="0" borderId="2" xfId="0" applyNumberFormat="1" applyFont="1" applyBorder="1" applyAlignment="1">
      <alignment horizontal="center"/>
    </xf>
    <xf numFmtId="164" fontId="13" fillId="0" borderId="2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" fontId="8" fillId="0" borderId="2" xfId="0" applyNumberFormat="1" applyFont="1" applyBorder="1" applyAlignment="1">
      <alignment horizontal="center"/>
    </xf>
    <xf numFmtId="1" fontId="8" fillId="0" borderId="2" xfId="1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1" fontId="25" fillId="0" borderId="0" xfId="5" applyNumberFormat="1" applyFont="1" applyAlignment="1">
      <alignment horizontal="center"/>
    </xf>
    <xf numFmtId="2" fontId="25" fillId="0" borderId="0" xfId="5" applyNumberFormat="1" applyFont="1" applyAlignment="1">
      <alignment horizontal="center"/>
    </xf>
    <xf numFmtId="1" fontId="8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1" fontId="13" fillId="0" borderId="0" xfId="0" applyNumberFormat="1" applyFont="1" applyFill="1" applyAlignment="1">
      <alignment horizontal="center"/>
    </xf>
    <xf numFmtId="164" fontId="13" fillId="0" borderId="0" xfId="1" applyNumberFormat="1" applyFont="1" applyBorder="1" applyAlignment="1">
      <alignment horizontal="center"/>
    </xf>
    <xf numFmtId="165" fontId="9" fillId="0" borderId="0" xfId="0" applyNumberFormat="1" applyFont="1" applyAlignment="1">
      <alignment horizontal="center"/>
    </xf>
    <xf numFmtId="0" fontId="8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/>
    </xf>
    <xf numFmtId="2" fontId="3" fillId="0" borderId="0" xfId="0" applyNumberFormat="1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0" fontId="19" fillId="0" borderId="0" xfId="0" applyFont="1" applyAlignment="1">
      <alignment horizontal="center"/>
    </xf>
    <xf numFmtId="164" fontId="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164" fontId="13" fillId="0" borderId="0" xfId="0" applyNumberFormat="1" applyFont="1" applyFill="1" applyAlignment="1">
      <alignment horizontal="center"/>
    </xf>
    <xf numFmtId="2" fontId="13" fillId="0" borderId="0" xfId="0" applyNumberFormat="1" applyFont="1" applyFill="1" applyAlignment="1">
      <alignment horizontal="center"/>
    </xf>
    <xf numFmtId="0" fontId="7" fillId="0" borderId="0" xfId="5" applyFont="1" applyAlignment="1">
      <alignment horizontal="center"/>
    </xf>
    <xf numFmtId="164" fontId="7" fillId="0" borderId="0" xfId="5" applyNumberFormat="1" applyFont="1" applyAlignment="1">
      <alignment horizontal="center"/>
    </xf>
    <xf numFmtId="0" fontId="19" fillId="0" borderId="0" xfId="0" applyFont="1" applyFill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0" xfId="4" applyFont="1" applyAlignment="1">
      <alignment horizontal="center"/>
    </xf>
    <xf numFmtId="1" fontId="7" fillId="0" borderId="0" xfId="5" applyNumberFormat="1" applyFont="1" applyFill="1" applyAlignment="1">
      <alignment horizontal="center"/>
    </xf>
    <xf numFmtId="0" fontId="26" fillId="0" borderId="0" xfId="0" applyFont="1" applyAlignment="1">
      <alignment horizontal="center"/>
    </xf>
    <xf numFmtId="0" fontId="9" fillId="0" borderId="0" xfId="0" applyFont="1" applyFill="1" applyAlignment="1"/>
    <xf numFmtId="2" fontId="0" fillId="0" borderId="0" xfId="0" applyNumberFormat="1" applyFill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2" fontId="30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2" fontId="31" fillId="0" borderId="0" xfId="0" applyNumberFormat="1" applyFont="1" applyFill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164" fontId="30" fillId="0" borderId="0" xfId="0" applyNumberFormat="1" applyFont="1" applyFill="1" applyBorder="1" applyAlignment="1">
      <alignment horizontal="center"/>
    </xf>
    <xf numFmtId="164" fontId="31" fillId="0" borderId="0" xfId="0" applyNumberFormat="1" applyFont="1" applyFill="1" applyBorder="1" applyAlignment="1">
      <alignment horizontal="center"/>
    </xf>
    <xf numFmtId="164" fontId="9" fillId="0" borderId="0" xfId="0" applyNumberFormat="1" applyFont="1" applyAlignment="1">
      <alignment horizontal="center"/>
    </xf>
    <xf numFmtId="0" fontId="8" fillId="0" borderId="0" xfId="1" applyFont="1" applyFill="1" applyAlignment="1">
      <alignment horizontal="center"/>
    </xf>
    <xf numFmtId="0" fontId="13" fillId="0" borderId="0" xfId="1" applyFont="1" applyFill="1" applyAlignment="1">
      <alignment horizontal="center"/>
    </xf>
    <xf numFmtId="1" fontId="24" fillId="0" borderId="2" xfId="0" applyNumberFormat="1" applyFont="1" applyBorder="1" applyAlignment="1">
      <alignment horizontal="center"/>
    </xf>
    <xf numFmtId="0" fontId="17" fillId="0" borderId="0" xfId="0" applyFont="1" applyAlignment="1"/>
    <xf numFmtId="2" fontId="8" fillId="0" borderId="0" xfId="0" applyNumberFormat="1" applyFont="1" applyBorder="1" applyAlignment="1">
      <alignment horizontal="center"/>
    </xf>
    <xf numFmtId="164" fontId="13" fillId="0" borderId="2" xfId="0" applyNumberFormat="1" applyFont="1" applyFill="1" applyBorder="1" applyAlignment="1">
      <alignment horizontal="center"/>
    </xf>
    <xf numFmtId="2" fontId="13" fillId="0" borderId="2" xfId="0" applyNumberFormat="1" applyFont="1" applyFill="1" applyBorder="1" applyAlignment="1">
      <alignment horizontal="center"/>
    </xf>
    <xf numFmtId="164" fontId="24" fillId="0" borderId="2" xfId="1" applyNumberFormat="1" applyFont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13" fillId="0" borderId="2" xfId="0" applyNumberFormat="1" applyFont="1" applyFill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0" fontId="7" fillId="0" borderId="1" xfId="0" applyNumberFormat="1" applyFont="1" applyFill="1" applyBorder="1" applyAlignment="1">
      <alignment horizontal="center"/>
    </xf>
    <xf numFmtId="164" fontId="7" fillId="0" borderId="1" xfId="1" applyNumberFormat="1" applyFont="1" applyBorder="1" applyAlignment="1">
      <alignment horizontal="center"/>
    </xf>
    <xf numFmtId="164" fontId="8" fillId="0" borderId="1" xfId="1" applyNumberFormat="1" applyFont="1" applyBorder="1" applyAlignment="1">
      <alignment horizontal="center"/>
    </xf>
    <xf numFmtId="0" fontId="9" fillId="0" borderId="1" xfId="0" applyFont="1" applyBorder="1" applyAlignment="1"/>
    <xf numFmtId="164" fontId="13" fillId="0" borderId="1" xfId="1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13" fillId="0" borderId="1" xfId="0" applyNumberFormat="1" applyFont="1" applyBorder="1" applyAlignment="1">
      <alignment horizontal="center"/>
    </xf>
    <xf numFmtId="1" fontId="25" fillId="0" borderId="1" xfId="5" applyNumberFormat="1" applyFont="1" applyBorder="1" applyAlignment="1">
      <alignment horizontal="center"/>
    </xf>
    <xf numFmtId="2" fontId="25" fillId="0" borderId="1" xfId="5" applyNumberFormat="1" applyFont="1" applyBorder="1" applyAlignment="1">
      <alignment horizontal="center"/>
    </xf>
    <xf numFmtId="1" fontId="7" fillId="0" borderId="1" xfId="5" applyNumberFormat="1" applyFont="1" applyFill="1" applyBorder="1" applyAlignment="1">
      <alignment horizontal="center"/>
    </xf>
    <xf numFmtId="164" fontId="24" fillId="0" borderId="0" xfId="1" applyNumberFormat="1" applyFont="1" applyBorder="1" applyAlignment="1">
      <alignment horizontal="center"/>
    </xf>
    <xf numFmtId="0" fontId="15" fillId="0" borderId="0" xfId="0" applyFont="1" applyFill="1" applyAlignment="1">
      <alignment horizontal="center"/>
    </xf>
    <xf numFmtId="0" fontId="23" fillId="0" borderId="0" xfId="1" applyFont="1" applyAlignment="1">
      <alignment horizontal="center"/>
    </xf>
    <xf numFmtId="0" fontId="17" fillId="0" borderId="0" xfId="0" applyFont="1" applyFill="1" applyAlignment="1">
      <alignment horizontal="center"/>
    </xf>
    <xf numFmtId="0" fontId="16" fillId="0" borderId="0" xfId="1" applyFont="1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2" fontId="15" fillId="0" borderId="0" xfId="0" applyNumberFormat="1" applyFont="1" applyFill="1" applyAlignment="1">
      <alignment horizontal="center"/>
    </xf>
    <xf numFmtId="1" fontId="24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64" fontId="24" fillId="0" borderId="2" xfId="5" applyNumberFormat="1" applyFont="1" applyBorder="1" applyAlignment="1">
      <alignment horizontal="center"/>
    </xf>
    <xf numFmtId="164" fontId="24" fillId="0" borderId="1" xfId="5" applyNumberFormat="1" applyFont="1" applyBorder="1" applyAlignment="1">
      <alignment horizontal="center"/>
    </xf>
  </cellXfs>
  <cellStyles count="563">
    <cellStyle name="Followed Hyperlink" xfId="3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282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Hyperlink" xfId="2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281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Normal" xfId="0" builtinId="0"/>
    <cellStyle name="Normal 2" xfId="1"/>
    <cellStyle name="Normal 2 2" xfId="5"/>
    <cellStyle name="Normal 3" xfId="4"/>
    <cellStyle name="Normal_MY03A10" xfId="8"/>
    <cellStyle name="Normal_OC24B12L" xfId="6"/>
    <cellStyle name="Percent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AF49"/>
  <sheetViews>
    <sheetView topLeftCell="C1" zoomScale="70" zoomScaleNormal="70" workbookViewId="0">
      <selection activeCell="AC24" sqref="AC24"/>
    </sheetView>
  </sheetViews>
  <sheetFormatPr defaultRowHeight="15.75" x14ac:dyDescent="0.25"/>
  <cols>
    <col min="1" max="1" width="22" style="35" bestFit="1" customWidth="1"/>
    <col min="2" max="2" width="14" style="35" bestFit="1" customWidth="1"/>
    <col min="3" max="3" width="5.7109375" style="35" bestFit="1" customWidth="1"/>
    <col min="4" max="4" width="5.28515625" style="35" bestFit="1" customWidth="1"/>
    <col min="5" max="5" width="6.28515625" style="35" bestFit="1" customWidth="1"/>
    <col min="6" max="6" width="5.7109375" style="35" bestFit="1" customWidth="1"/>
    <col min="7" max="7" width="5.85546875" style="35" bestFit="1" customWidth="1"/>
    <col min="8" max="8" width="5.7109375" style="35" bestFit="1" customWidth="1"/>
    <col min="9" max="9" width="5.28515625" style="35" bestFit="1" customWidth="1"/>
    <col min="10" max="10" width="6.28515625" style="35" bestFit="1" customWidth="1"/>
    <col min="11" max="11" width="4.85546875" style="35" bestFit="1" customWidth="1"/>
    <col min="12" max="12" width="6.28515625" style="35" bestFit="1" customWidth="1"/>
    <col min="13" max="13" width="9.140625" style="35"/>
    <col min="14" max="14" width="22" style="35" bestFit="1" customWidth="1"/>
    <col min="15" max="15" width="13.85546875" style="35" bestFit="1" customWidth="1"/>
    <col min="16" max="17" width="5.28515625" style="35" bestFit="1" customWidth="1"/>
    <col min="18" max="18" width="6.28515625" style="35" bestFit="1" customWidth="1"/>
    <col min="19" max="19" width="5" style="35" bestFit="1" customWidth="1"/>
    <col min="20" max="20" width="5.85546875" style="35" bestFit="1" customWidth="1"/>
    <col min="21" max="21" width="5.7109375" style="35" bestFit="1" customWidth="1"/>
    <col min="22" max="22" width="5.28515625" style="35" bestFit="1" customWidth="1"/>
    <col min="23" max="23" width="6.28515625" style="35" bestFit="1" customWidth="1"/>
    <col min="24" max="24" width="4.85546875" style="35" bestFit="1" customWidth="1"/>
    <col min="25" max="25" width="6.28515625" style="35" bestFit="1" customWidth="1"/>
    <col min="26" max="26" width="6" style="35" bestFit="1" customWidth="1"/>
    <col min="27" max="27" width="21.5703125" style="35" bestFit="1" customWidth="1"/>
    <col min="28" max="28" width="14.42578125" style="35" bestFit="1" customWidth="1"/>
    <col min="29" max="29" width="12.42578125" style="35" bestFit="1" customWidth="1"/>
    <col min="30" max="30" width="24.28515625" style="35" bestFit="1" customWidth="1"/>
    <col min="31" max="16384" width="9.140625" style="35"/>
  </cols>
  <sheetData>
    <row r="1" spans="1:32" ht="18.75" x14ac:dyDescent="0.3">
      <c r="A1" s="160" t="s">
        <v>211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34"/>
      <c r="N1" s="160" t="s">
        <v>210</v>
      </c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 t="s">
        <v>189</v>
      </c>
      <c r="AB1" s="160"/>
      <c r="AC1" s="160"/>
      <c r="AF1" s="125"/>
    </row>
    <row r="2" spans="1:32" x14ac:dyDescent="0.25">
      <c r="A2" s="162" t="s">
        <v>197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N2" s="162" t="s">
        <v>197</v>
      </c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36"/>
      <c r="AA2" s="162" t="s">
        <v>197</v>
      </c>
      <c r="AB2" s="162"/>
      <c r="AC2" s="162"/>
      <c r="AD2" s="162"/>
      <c r="AF2" s="125"/>
    </row>
    <row r="3" spans="1:32" ht="18.75" x14ac:dyDescent="0.35">
      <c r="A3" s="10" t="s">
        <v>212</v>
      </c>
      <c r="B3" s="10"/>
      <c r="C3" s="33" t="s">
        <v>206</v>
      </c>
      <c r="D3" s="33" t="s">
        <v>207</v>
      </c>
      <c r="E3" s="33" t="s">
        <v>208</v>
      </c>
      <c r="F3" s="32" t="s">
        <v>202</v>
      </c>
      <c r="G3" s="32" t="s">
        <v>203</v>
      </c>
      <c r="H3" s="32" t="s">
        <v>204</v>
      </c>
      <c r="I3" s="32" t="s">
        <v>205</v>
      </c>
      <c r="J3" s="33" t="s">
        <v>209</v>
      </c>
      <c r="K3" s="33" t="s">
        <v>201</v>
      </c>
      <c r="L3" s="12" t="s">
        <v>193</v>
      </c>
      <c r="N3" s="10" t="s">
        <v>53</v>
      </c>
      <c r="O3" s="10"/>
      <c r="P3" s="33" t="s">
        <v>206</v>
      </c>
      <c r="Q3" s="33" t="s">
        <v>207</v>
      </c>
      <c r="R3" s="33" t="s">
        <v>208</v>
      </c>
      <c r="S3" s="32" t="s">
        <v>202</v>
      </c>
      <c r="T3" s="32" t="s">
        <v>203</v>
      </c>
      <c r="U3" s="32" t="s">
        <v>204</v>
      </c>
      <c r="V3" s="32" t="s">
        <v>205</v>
      </c>
      <c r="W3" s="33" t="s">
        <v>209</v>
      </c>
      <c r="X3" s="33" t="s">
        <v>201</v>
      </c>
      <c r="Y3" s="12" t="s">
        <v>193</v>
      </c>
      <c r="AA3" s="32" t="s">
        <v>53</v>
      </c>
      <c r="AB3" s="32" t="s">
        <v>195</v>
      </c>
      <c r="AC3" s="149" t="s">
        <v>216</v>
      </c>
      <c r="AD3" s="150" t="s">
        <v>234</v>
      </c>
      <c r="AE3" s="14"/>
      <c r="AF3" s="138"/>
    </row>
    <row r="4" spans="1:32" x14ac:dyDescent="0.25">
      <c r="A4" s="14" t="s">
        <v>133</v>
      </c>
      <c r="B4" s="14"/>
      <c r="C4" s="13">
        <v>56.148800000000001</v>
      </c>
      <c r="D4" s="15" t="s">
        <v>46</v>
      </c>
      <c r="E4" s="13">
        <v>10.417299999999999</v>
      </c>
      <c r="F4" s="13">
        <v>12.406499999999999</v>
      </c>
      <c r="G4" s="15" t="s">
        <v>46</v>
      </c>
      <c r="H4" s="13">
        <v>10.450799999999999</v>
      </c>
      <c r="I4" s="13">
        <v>2.3936000000000002</v>
      </c>
      <c r="J4" s="13">
        <v>6.5418000000000003</v>
      </c>
      <c r="K4" s="15" t="s">
        <v>46</v>
      </c>
      <c r="L4" s="40">
        <v>98.562700000000007</v>
      </c>
      <c r="N4" s="14" t="s">
        <v>133</v>
      </c>
      <c r="O4" s="14"/>
      <c r="P4" s="13">
        <v>7.7904593440225023</v>
      </c>
      <c r="Q4" s="15" t="s">
        <v>46</v>
      </c>
      <c r="R4" s="13">
        <v>1.7034622140410962</v>
      </c>
      <c r="S4" s="13">
        <v>1.4395945689339613</v>
      </c>
      <c r="T4" s="15" t="s">
        <v>46</v>
      </c>
      <c r="U4" s="13">
        <v>2.1616372234568737</v>
      </c>
      <c r="V4" s="13">
        <v>0.3558346437149511</v>
      </c>
      <c r="W4" s="13">
        <v>1.7598163181728312</v>
      </c>
      <c r="X4" s="15" t="s">
        <v>46</v>
      </c>
      <c r="Y4" s="40">
        <v>15.236637900118399</v>
      </c>
      <c r="AA4" s="14" t="s">
        <v>159</v>
      </c>
      <c r="AB4" s="16">
        <v>15.0370633124747</v>
      </c>
      <c r="AC4" s="16">
        <v>56.173333333333325</v>
      </c>
      <c r="AD4" s="13">
        <v>0.88132079566460697</v>
      </c>
      <c r="AE4" s="14"/>
      <c r="AF4" s="138"/>
    </row>
    <row r="5" spans="1:32" x14ac:dyDescent="0.25">
      <c r="A5" s="14" t="s">
        <v>134</v>
      </c>
      <c r="B5" s="14"/>
      <c r="C5" s="13">
        <v>57.2776</v>
      </c>
      <c r="D5" s="15" t="s">
        <v>46</v>
      </c>
      <c r="E5" s="13">
        <v>11.451599999999999</v>
      </c>
      <c r="F5" s="13">
        <v>10.831200000000001</v>
      </c>
      <c r="G5" s="15" t="s">
        <v>46</v>
      </c>
      <c r="H5" s="13">
        <v>10.442399999999999</v>
      </c>
      <c r="I5" s="13">
        <v>1.2751999999999999</v>
      </c>
      <c r="J5" s="13">
        <v>7.0852000000000004</v>
      </c>
      <c r="K5" s="15" t="s">
        <v>46</v>
      </c>
      <c r="L5" s="13">
        <v>98.469800000000006</v>
      </c>
      <c r="N5" s="14" t="s">
        <v>134</v>
      </c>
      <c r="O5" s="14"/>
      <c r="P5" s="13">
        <v>7.8529231261262469</v>
      </c>
      <c r="Q5" s="15" t="s">
        <v>46</v>
      </c>
      <c r="R5" s="13">
        <v>1.8504078006822982</v>
      </c>
      <c r="S5" s="13">
        <v>1.2419137696847966</v>
      </c>
      <c r="T5" s="15" t="s">
        <v>46</v>
      </c>
      <c r="U5" s="13">
        <v>2.1343102306914563</v>
      </c>
      <c r="V5" s="13">
        <v>0.18732636401861724</v>
      </c>
      <c r="W5" s="13">
        <v>1.8834154963104828</v>
      </c>
      <c r="X5" s="15" t="s">
        <v>46</v>
      </c>
      <c r="Y5" s="13">
        <v>15.163229823628253</v>
      </c>
      <c r="AA5" s="14" t="s">
        <v>160</v>
      </c>
      <c r="AB5" s="16">
        <v>26.048158949824305</v>
      </c>
      <c r="AC5" s="16">
        <v>56.173333333333325</v>
      </c>
      <c r="AD5" s="13">
        <v>1.524353611884661</v>
      </c>
      <c r="AE5" s="14"/>
      <c r="AF5" s="138"/>
    </row>
    <row r="6" spans="1:32" x14ac:dyDescent="0.25">
      <c r="A6" s="14" t="s">
        <v>135</v>
      </c>
      <c r="B6" s="14"/>
      <c r="C6" s="13">
        <v>56.973199999999999</v>
      </c>
      <c r="D6" s="15" t="s">
        <v>46</v>
      </c>
      <c r="E6" s="13">
        <v>11.6937</v>
      </c>
      <c r="F6" s="13">
        <v>11.359299999999999</v>
      </c>
      <c r="G6" s="15" t="s">
        <v>46</v>
      </c>
      <c r="H6" s="13">
        <v>10.1622</v>
      </c>
      <c r="I6" s="13">
        <v>1.6808000000000001</v>
      </c>
      <c r="J6" s="13">
        <v>6.9678000000000004</v>
      </c>
      <c r="K6" s="15" t="s">
        <v>46</v>
      </c>
      <c r="L6" s="13">
        <v>98.934899999999999</v>
      </c>
      <c r="N6" s="14" t="s">
        <v>135</v>
      </c>
      <c r="O6" s="14"/>
      <c r="P6" s="13">
        <v>7.8035990125315475</v>
      </c>
      <c r="Q6" s="15" t="s">
        <v>46</v>
      </c>
      <c r="R6" s="13">
        <v>1.887691528456384</v>
      </c>
      <c r="S6" s="13">
        <v>1.3012005397062236</v>
      </c>
      <c r="T6" s="15" t="s">
        <v>46</v>
      </c>
      <c r="U6" s="13">
        <v>2.0750222468124147</v>
      </c>
      <c r="V6" s="13">
        <v>0.24666892272983845</v>
      </c>
      <c r="W6" s="13">
        <v>1.8504080112759558</v>
      </c>
      <c r="X6" s="15" t="s">
        <v>46</v>
      </c>
      <c r="Y6" s="13">
        <v>15.176806011820757</v>
      </c>
      <c r="AE6" s="14"/>
      <c r="AF6" s="138"/>
    </row>
    <row r="7" spans="1:32" x14ac:dyDescent="0.25">
      <c r="A7" s="14" t="s">
        <v>136</v>
      </c>
      <c r="B7" s="14"/>
      <c r="C7" s="13">
        <v>56.506500000000003</v>
      </c>
      <c r="D7" s="15" t="s">
        <v>46</v>
      </c>
      <c r="E7" s="13">
        <v>11.3874</v>
      </c>
      <c r="F7" s="13">
        <v>11.388299999999999</v>
      </c>
      <c r="G7" s="15" t="s">
        <v>46</v>
      </c>
      <c r="H7" s="13">
        <v>10.2857</v>
      </c>
      <c r="I7" s="13">
        <v>1.8473999999999999</v>
      </c>
      <c r="J7" s="13">
        <v>6.6917</v>
      </c>
      <c r="K7" s="15" t="s">
        <v>46</v>
      </c>
      <c r="L7" s="13">
        <v>98.227900000000005</v>
      </c>
      <c r="N7" s="14" t="s">
        <v>136</v>
      </c>
      <c r="O7" s="14"/>
      <c r="P7" s="13">
        <v>7.8013201617788166</v>
      </c>
      <c r="Q7" s="15" t="s">
        <v>46</v>
      </c>
      <c r="R7" s="13">
        <v>1.8528873507615691</v>
      </c>
      <c r="S7" s="13">
        <v>1.3149127177523261</v>
      </c>
      <c r="T7" s="15" t="s">
        <v>46</v>
      </c>
      <c r="U7" s="13">
        <v>2.116967710798678</v>
      </c>
      <c r="V7" s="13">
        <v>0.27327801749932989</v>
      </c>
      <c r="W7" s="13">
        <v>1.7912394585474143</v>
      </c>
      <c r="X7" s="15" t="s">
        <v>46</v>
      </c>
      <c r="Y7" s="13">
        <v>15.165428666639862</v>
      </c>
      <c r="AA7" s="14" t="s">
        <v>162</v>
      </c>
      <c r="AB7" s="16">
        <v>19.961208404207564</v>
      </c>
      <c r="AC7" s="16">
        <v>63.573333333333331</v>
      </c>
      <c r="AD7" s="13">
        <v>1.0432133546912865</v>
      </c>
      <c r="AE7" s="14"/>
      <c r="AF7" s="138"/>
    </row>
    <row r="8" spans="1:32" x14ac:dyDescent="0.25">
      <c r="A8" s="14" t="s">
        <v>137</v>
      </c>
      <c r="B8" s="14"/>
      <c r="C8" s="13">
        <v>56.094299999999997</v>
      </c>
      <c r="D8" s="15" t="s">
        <v>46</v>
      </c>
      <c r="E8" s="13">
        <v>10.823700000000001</v>
      </c>
      <c r="F8" s="13">
        <v>11.773</v>
      </c>
      <c r="G8" s="15" t="s">
        <v>46</v>
      </c>
      <c r="H8" s="13">
        <v>10.1671</v>
      </c>
      <c r="I8" s="13">
        <v>2.5440999999999998</v>
      </c>
      <c r="J8" s="13">
        <v>6.4382000000000001</v>
      </c>
      <c r="K8" s="15" t="s">
        <v>46</v>
      </c>
      <c r="L8" s="13">
        <v>97.932100000000005</v>
      </c>
      <c r="N8" s="14" t="s">
        <v>137</v>
      </c>
      <c r="O8" s="14"/>
      <c r="P8" s="13">
        <v>7.8013416238315703</v>
      </c>
      <c r="Q8" s="15" t="s">
        <v>46</v>
      </c>
      <c r="R8" s="13">
        <v>1.7741120950626894</v>
      </c>
      <c r="S8" s="13">
        <v>1.3693234344228231</v>
      </c>
      <c r="T8" s="15" t="s">
        <v>46</v>
      </c>
      <c r="U8" s="13">
        <v>2.107940489271686</v>
      </c>
      <c r="V8" s="13">
        <v>0.37910438433972271</v>
      </c>
      <c r="W8" s="13">
        <v>1.7360511575058593</v>
      </c>
      <c r="X8" s="15" t="s">
        <v>46</v>
      </c>
      <c r="Y8" s="13">
        <v>15.180545048761747</v>
      </c>
      <c r="AA8" s="14" t="s">
        <v>161</v>
      </c>
      <c r="AB8" s="16">
        <v>18.354937412989532</v>
      </c>
      <c r="AC8" s="16">
        <v>63.573333333333331</v>
      </c>
      <c r="AD8" s="13">
        <v>1.3460422080943903</v>
      </c>
      <c r="AE8" s="14"/>
      <c r="AF8" s="138"/>
    </row>
    <row r="9" spans="1:32" x14ac:dyDescent="0.25">
      <c r="A9" s="14" t="s">
        <v>138</v>
      </c>
      <c r="B9" s="14"/>
      <c r="C9" s="13">
        <v>57.211399999999998</v>
      </c>
      <c r="D9" s="15" t="s">
        <v>46</v>
      </c>
      <c r="E9" s="13">
        <v>11.625299999999999</v>
      </c>
      <c r="F9" s="13">
        <v>12.166</v>
      </c>
      <c r="G9" s="15" t="s">
        <v>46</v>
      </c>
      <c r="H9" s="13">
        <v>9.1730999999999998</v>
      </c>
      <c r="I9" s="13">
        <v>1.0061</v>
      </c>
      <c r="J9" s="13">
        <v>7.0382999999999996</v>
      </c>
      <c r="K9" s="15" t="s">
        <v>46</v>
      </c>
      <c r="L9" s="13">
        <v>98.257000000000005</v>
      </c>
      <c r="N9" s="14" t="s">
        <v>138</v>
      </c>
      <c r="O9" s="14"/>
      <c r="P9" s="13">
        <v>7.8904383730621337</v>
      </c>
      <c r="Q9" s="15" t="s">
        <v>46</v>
      </c>
      <c r="R9" s="13">
        <v>1.8896330347997745</v>
      </c>
      <c r="S9" s="13">
        <v>1.4032488733883777</v>
      </c>
      <c r="T9" s="15" t="s">
        <v>46</v>
      </c>
      <c r="U9" s="13">
        <v>1.8860159971561359</v>
      </c>
      <c r="V9" s="13">
        <v>0.14867357053106081</v>
      </c>
      <c r="W9" s="13">
        <v>1.8820615515361674</v>
      </c>
      <c r="X9" s="15" t="s">
        <v>46</v>
      </c>
      <c r="Y9" s="13">
        <v>15.105035556094347</v>
      </c>
      <c r="AA9" s="14" t="s">
        <v>163</v>
      </c>
      <c r="AB9" s="16">
        <v>25.852510341822086</v>
      </c>
      <c r="AC9" s="16">
        <v>63.573333333333331</v>
      </c>
      <c r="AD9" s="13">
        <v>1.2639881961236299</v>
      </c>
      <c r="AE9" s="14"/>
      <c r="AF9" s="138"/>
    </row>
    <row r="10" spans="1:32" x14ac:dyDescent="0.25">
      <c r="A10" s="14" t="s">
        <v>139</v>
      </c>
      <c r="B10" s="14"/>
      <c r="C10" s="13">
        <v>56.763800000000003</v>
      </c>
      <c r="D10" s="15" t="s">
        <v>46</v>
      </c>
      <c r="E10" s="13">
        <v>11.3085</v>
      </c>
      <c r="F10" s="13">
        <v>12.429</v>
      </c>
      <c r="G10" s="15" t="s">
        <v>46</v>
      </c>
      <c r="H10" s="13">
        <v>9.5022000000000002</v>
      </c>
      <c r="I10" s="13">
        <v>1.3794</v>
      </c>
      <c r="J10" s="13">
        <v>6.8875000000000002</v>
      </c>
      <c r="K10" s="15" t="s">
        <v>46</v>
      </c>
      <c r="L10" s="13">
        <v>98.397199999999998</v>
      </c>
      <c r="N10" s="14" t="s">
        <v>139</v>
      </c>
      <c r="O10" s="14"/>
      <c r="P10" s="13">
        <v>7.8483067054517122</v>
      </c>
      <c r="Q10" s="15" t="s">
        <v>46</v>
      </c>
      <c r="R10" s="13">
        <v>1.8427408126738398</v>
      </c>
      <c r="S10" s="13">
        <v>1.4371729241529743</v>
      </c>
      <c r="T10" s="15" t="s">
        <v>46</v>
      </c>
      <c r="U10" s="13">
        <v>1.9585711805350499</v>
      </c>
      <c r="V10" s="13">
        <v>0.2043472477188488</v>
      </c>
      <c r="W10" s="13">
        <v>1.8463482061692407</v>
      </c>
      <c r="X10" s="15" t="s">
        <v>46</v>
      </c>
      <c r="Y10" s="13">
        <v>15.153739907212856</v>
      </c>
      <c r="AA10" s="14"/>
      <c r="AB10" s="14"/>
      <c r="AC10" s="14"/>
      <c r="AD10" s="14"/>
      <c r="AE10" s="14"/>
      <c r="AF10" s="138"/>
    </row>
    <row r="11" spans="1:32" x14ac:dyDescent="0.25">
      <c r="A11" s="14" t="s">
        <v>140</v>
      </c>
      <c r="B11" s="14"/>
      <c r="C11" s="13">
        <v>57.100499999999997</v>
      </c>
      <c r="D11" s="15" t="s">
        <v>46</v>
      </c>
      <c r="E11" s="13">
        <v>11.504799999999999</v>
      </c>
      <c r="F11" s="13">
        <v>11.014799999999999</v>
      </c>
      <c r="G11" s="15" t="s">
        <v>46</v>
      </c>
      <c r="H11" s="13">
        <v>9.6967999999999996</v>
      </c>
      <c r="I11" s="13">
        <v>1.0811999999999999</v>
      </c>
      <c r="J11" s="13">
        <v>6.8868999999999998</v>
      </c>
      <c r="K11" s="15" t="s">
        <v>46</v>
      </c>
      <c r="L11" s="13">
        <v>97.348399999999998</v>
      </c>
      <c r="N11" s="14" t="s">
        <v>140</v>
      </c>
      <c r="O11" s="14"/>
      <c r="P11" s="13">
        <v>7.9071171616521543</v>
      </c>
      <c r="Q11" s="15" t="s">
        <v>46</v>
      </c>
      <c r="R11" s="13">
        <v>1.877638937604988</v>
      </c>
      <c r="S11" s="13">
        <v>1.2756255575770545</v>
      </c>
      <c r="T11" s="15" t="s">
        <v>46</v>
      </c>
      <c r="U11" s="13">
        <v>2.0017848046829014</v>
      </c>
      <c r="V11" s="13">
        <v>0.1604199458676398</v>
      </c>
      <c r="W11" s="13">
        <v>1.8490537304808801</v>
      </c>
      <c r="X11" s="15" t="s">
        <v>46</v>
      </c>
      <c r="Y11" s="13">
        <v>15.080074576223012</v>
      </c>
      <c r="AA11" s="14" t="s">
        <v>164</v>
      </c>
      <c r="AB11" s="16">
        <v>16.587406785411435</v>
      </c>
      <c r="AC11" s="16">
        <v>65.569999999999993</v>
      </c>
      <c r="AD11" s="151">
        <v>0.83932628505516149</v>
      </c>
      <c r="AE11" s="18"/>
      <c r="AF11" s="139"/>
    </row>
    <row r="12" spans="1:32" x14ac:dyDescent="0.25">
      <c r="A12" s="14"/>
      <c r="B12" s="39" t="s">
        <v>213</v>
      </c>
      <c r="C12" s="40">
        <f>AVERAGE(C4:C11)</f>
        <v>56.759512499999992</v>
      </c>
      <c r="D12" s="40"/>
      <c r="E12" s="40">
        <f t="shared" ref="E12:F12" si="0">AVERAGE(E4:E11)</f>
        <v>11.2765375</v>
      </c>
      <c r="F12" s="40">
        <f t="shared" si="0"/>
        <v>11.6710125</v>
      </c>
      <c r="G12" s="40"/>
      <c r="H12" s="40">
        <f t="shared" ref="H12:J12" si="1">AVERAGE(H4:H11)</f>
        <v>9.9850374999999989</v>
      </c>
      <c r="I12" s="40">
        <f t="shared" si="1"/>
        <v>1.6509750000000003</v>
      </c>
      <c r="J12" s="40">
        <f t="shared" si="1"/>
        <v>6.8171749999999998</v>
      </c>
      <c r="K12" s="40"/>
      <c r="L12" s="40">
        <f>AVERAGE(L4:L11)</f>
        <v>98.266249999999985</v>
      </c>
      <c r="O12" s="39" t="s">
        <v>214</v>
      </c>
      <c r="P12" s="40">
        <f>AVERAGE(P4:P11)</f>
        <v>7.8369381885570846</v>
      </c>
      <c r="Q12" s="40"/>
      <c r="R12" s="40">
        <f t="shared" ref="R12:W12" si="2">AVERAGE(R4:R11)</f>
        <v>1.8348217217603302</v>
      </c>
      <c r="S12" s="40">
        <f t="shared" si="2"/>
        <v>1.3478740482023173</v>
      </c>
      <c r="T12" s="40"/>
      <c r="U12" s="40">
        <f t="shared" si="2"/>
        <v>2.0552812354256491</v>
      </c>
      <c r="V12" s="40">
        <f t="shared" si="2"/>
        <v>0.24445663705250112</v>
      </c>
      <c r="W12" s="40">
        <f t="shared" si="2"/>
        <v>1.8247992412498542</v>
      </c>
      <c r="X12" s="40"/>
      <c r="Y12" s="40">
        <f>AVERAGE(Y4:Y11)</f>
        <v>15.157687186312405</v>
      </c>
      <c r="AA12" s="39" t="s">
        <v>217</v>
      </c>
      <c r="AB12" s="47">
        <f>AVERAGE(AB4:AB11)</f>
        <v>20.306880867788269</v>
      </c>
      <c r="AC12" s="42"/>
      <c r="AD12" s="17"/>
      <c r="AE12" s="18"/>
      <c r="AF12" s="139"/>
    </row>
    <row r="13" spans="1:32" x14ac:dyDescent="0.25">
      <c r="A13" s="14"/>
      <c r="B13" s="19" t="s">
        <v>48</v>
      </c>
      <c r="C13" s="13">
        <f>STDEV(C4:C11)</f>
        <v>0.46507494461338406</v>
      </c>
      <c r="D13" s="20"/>
      <c r="E13" s="13">
        <f t="shared" ref="E13:F13" si="3">STDEV(E4:E11)</f>
        <v>0.43672048248442447</v>
      </c>
      <c r="F13" s="13">
        <f t="shared" si="3"/>
        <v>0.61920362549118579</v>
      </c>
      <c r="G13" s="20"/>
      <c r="H13" s="13">
        <f t="shared" ref="H13:J13" si="4">STDEV(H4:H11)</f>
        <v>0.47154787951868821</v>
      </c>
      <c r="I13" s="13">
        <f t="shared" si="4"/>
        <v>0.57868121189476918</v>
      </c>
      <c r="J13" s="13">
        <f t="shared" si="4"/>
        <v>0.23556198911175313</v>
      </c>
      <c r="K13" s="20"/>
      <c r="L13" s="13">
        <f>STDEV(L4:L11)</f>
        <v>0.47044311330610783</v>
      </c>
      <c r="O13" s="19" t="s">
        <v>48</v>
      </c>
      <c r="P13" s="13">
        <f>STDEV(P4:P11)</f>
        <v>4.4688864562811272E-2</v>
      </c>
      <c r="Q13" s="20"/>
      <c r="R13" s="13">
        <f t="shared" ref="R13:W13" si="5">STDEV(R4:R11)</f>
        <v>6.4593005282691976E-2</v>
      </c>
      <c r="S13" s="13">
        <f t="shared" si="5"/>
        <v>7.5238365331663087E-2</v>
      </c>
      <c r="T13" s="20"/>
      <c r="U13" s="13">
        <f t="shared" si="5"/>
        <v>9.6651456110939032E-2</v>
      </c>
      <c r="V13" s="13">
        <f t="shared" si="5"/>
        <v>8.6585906889877828E-2</v>
      </c>
      <c r="W13" s="13">
        <f t="shared" si="5"/>
        <v>5.5611594950749688E-2</v>
      </c>
      <c r="X13" s="20"/>
      <c r="Y13" s="20">
        <f>STDEV(Y4:Y11)</f>
        <v>4.784404776073483E-2</v>
      </c>
      <c r="AA13" s="19" t="s">
        <v>48</v>
      </c>
      <c r="AB13" s="4">
        <f>STDEV(AB4:AB11)</f>
        <v>4.6744265423068549</v>
      </c>
      <c r="AC13" s="18"/>
      <c r="AD13" s="17"/>
      <c r="AE13" s="18"/>
      <c r="AF13" s="139"/>
    </row>
    <row r="14" spans="1:32" x14ac:dyDescent="0.25">
      <c r="A14" s="161" t="s">
        <v>196</v>
      </c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N14" s="161" t="s">
        <v>196</v>
      </c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AA14" s="161" t="s">
        <v>196</v>
      </c>
      <c r="AB14" s="161"/>
      <c r="AC14" s="161"/>
      <c r="AD14" s="161"/>
      <c r="AE14" s="18"/>
      <c r="AF14" s="139"/>
    </row>
    <row r="15" spans="1:32" ht="18.75" x14ac:dyDescent="0.35">
      <c r="A15" s="10" t="s">
        <v>53</v>
      </c>
      <c r="B15" s="10"/>
      <c r="C15" s="33" t="s">
        <v>206</v>
      </c>
      <c r="D15" s="33" t="s">
        <v>207</v>
      </c>
      <c r="E15" s="33" t="s">
        <v>208</v>
      </c>
      <c r="F15" s="32" t="s">
        <v>202</v>
      </c>
      <c r="G15" s="32" t="s">
        <v>203</v>
      </c>
      <c r="H15" s="32" t="s">
        <v>204</v>
      </c>
      <c r="I15" s="32" t="s">
        <v>205</v>
      </c>
      <c r="J15" s="33" t="s">
        <v>209</v>
      </c>
      <c r="K15" s="33" t="s">
        <v>201</v>
      </c>
      <c r="L15" s="41" t="s">
        <v>193</v>
      </c>
      <c r="N15" s="10" t="s">
        <v>53</v>
      </c>
      <c r="O15" s="10"/>
      <c r="P15" s="33" t="s">
        <v>206</v>
      </c>
      <c r="Q15" s="33" t="s">
        <v>207</v>
      </c>
      <c r="R15" s="33" t="s">
        <v>208</v>
      </c>
      <c r="S15" s="32" t="s">
        <v>202</v>
      </c>
      <c r="T15" s="32" t="s">
        <v>203</v>
      </c>
      <c r="U15" s="32" t="s">
        <v>204</v>
      </c>
      <c r="V15" s="32" t="s">
        <v>205</v>
      </c>
      <c r="W15" s="33" t="s">
        <v>209</v>
      </c>
      <c r="X15" s="33" t="s">
        <v>201</v>
      </c>
      <c r="Y15" s="41" t="s">
        <v>193</v>
      </c>
      <c r="AA15" s="32" t="s">
        <v>53</v>
      </c>
      <c r="AB15" s="32" t="s">
        <v>195</v>
      </c>
      <c r="AC15" s="149" t="s">
        <v>216</v>
      </c>
      <c r="AD15" s="150" t="s">
        <v>234</v>
      </c>
      <c r="AE15" s="18"/>
      <c r="AF15" s="139"/>
    </row>
    <row r="16" spans="1:32" x14ac:dyDescent="0.25">
      <c r="A16" s="18" t="s">
        <v>141</v>
      </c>
      <c r="B16" s="18"/>
      <c r="C16" s="17">
        <v>56.527799999999999</v>
      </c>
      <c r="D16" s="21" t="s">
        <v>46</v>
      </c>
      <c r="E16" s="17">
        <v>11.206899999999999</v>
      </c>
      <c r="F16" s="17">
        <v>10.418799999999999</v>
      </c>
      <c r="G16" s="21" t="s">
        <v>46</v>
      </c>
      <c r="H16" s="17">
        <v>10.7933</v>
      </c>
      <c r="I16" s="17">
        <v>1.9320999999999999</v>
      </c>
      <c r="J16" s="17">
        <v>6.4206000000000003</v>
      </c>
      <c r="K16" s="21" t="s">
        <v>46</v>
      </c>
      <c r="L16" s="17">
        <v>97.423100000000005</v>
      </c>
      <c r="N16" s="18" t="s">
        <v>141</v>
      </c>
      <c r="O16" s="18"/>
      <c r="P16" s="17">
        <v>7.8284138448386908</v>
      </c>
      <c r="Q16" s="21" t="s">
        <v>46</v>
      </c>
      <c r="R16" s="17">
        <v>1.8291610138493877</v>
      </c>
      <c r="S16" s="17">
        <v>1.2066955951898832</v>
      </c>
      <c r="T16" s="21" t="s">
        <v>46</v>
      </c>
      <c r="U16" s="17">
        <v>2.2283152298396436</v>
      </c>
      <c r="V16" s="17">
        <v>0.28669185785619239</v>
      </c>
      <c r="W16" s="17">
        <v>1.7239902240564156</v>
      </c>
      <c r="X16" s="21" t="s">
        <v>46</v>
      </c>
      <c r="Y16" s="17">
        <v>15.119023170912511</v>
      </c>
      <c r="AA16" s="18"/>
      <c r="AB16" s="18"/>
      <c r="AC16" s="18"/>
      <c r="AD16" s="17"/>
      <c r="AE16" s="18"/>
      <c r="AF16" s="139"/>
    </row>
    <row r="17" spans="1:32" x14ac:dyDescent="0.25">
      <c r="A17" s="18" t="s">
        <v>142</v>
      </c>
      <c r="B17" s="18"/>
      <c r="C17" s="17">
        <v>57.867600000000003</v>
      </c>
      <c r="D17" s="21" t="s">
        <v>46</v>
      </c>
      <c r="E17" s="17">
        <v>11.6508</v>
      </c>
      <c r="F17" s="17">
        <v>11.2544</v>
      </c>
      <c r="G17" s="21" t="s">
        <v>46</v>
      </c>
      <c r="H17" s="17">
        <v>9.4309999999999992</v>
      </c>
      <c r="I17" s="17">
        <v>0.88759999999999994</v>
      </c>
      <c r="J17" s="17">
        <v>7.2778999999999998</v>
      </c>
      <c r="K17" s="21" t="s">
        <v>46</v>
      </c>
      <c r="L17" s="17">
        <v>98.512200000000007</v>
      </c>
      <c r="N17" s="18" t="s">
        <v>142</v>
      </c>
      <c r="O17" s="18"/>
      <c r="P17" s="17">
        <v>7.9242372753966484</v>
      </c>
      <c r="Q17" s="21" t="s">
        <v>46</v>
      </c>
      <c r="R17" s="17">
        <v>1.8803231558303832</v>
      </c>
      <c r="S17" s="17">
        <v>1.2888805804095316</v>
      </c>
      <c r="T17" s="21" t="s">
        <v>46</v>
      </c>
      <c r="U17" s="17">
        <v>1.9252646309338597</v>
      </c>
      <c r="V17" s="17">
        <v>0.13023069539692103</v>
      </c>
      <c r="W17" s="17">
        <v>1.9323045471650158</v>
      </c>
      <c r="X17" s="21" t="s">
        <v>46</v>
      </c>
      <c r="Y17" s="17">
        <v>15.097591618597056</v>
      </c>
      <c r="AA17" s="18" t="s">
        <v>165</v>
      </c>
      <c r="AB17" s="22">
        <v>15.12433744415142</v>
      </c>
      <c r="AC17" s="22">
        <v>69.17</v>
      </c>
      <c r="AD17" s="17">
        <v>1.345992932999297</v>
      </c>
      <c r="AE17" s="18"/>
      <c r="AF17" s="139"/>
    </row>
    <row r="18" spans="1:32" x14ac:dyDescent="0.25">
      <c r="A18" s="18" t="s">
        <v>143</v>
      </c>
      <c r="B18" s="18"/>
      <c r="C18" s="17">
        <v>57.079700000000003</v>
      </c>
      <c r="D18" s="21" t="s">
        <v>46</v>
      </c>
      <c r="E18" s="17">
        <v>11.233000000000001</v>
      </c>
      <c r="F18" s="17">
        <v>13.504899999999999</v>
      </c>
      <c r="G18" s="21" t="s">
        <v>46</v>
      </c>
      <c r="H18" s="17">
        <v>8.3765999999999998</v>
      </c>
      <c r="I18" s="17">
        <v>0.58160000000000001</v>
      </c>
      <c r="J18" s="17">
        <v>7.3544</v>
      </c>
      <c r="K18" s="21" t="s">
        <v>46</v>
      </c>
      <c r="L18" s="17">
        <v>98.259299999999996</v>
      </c>
      <c r="N18" s="18" t="s">
        <v>143</v>
      </c>
      <c r="O18" s="18"/>
      <c r="P18" s="17">
        <v>7.9246141580092875</v>
      </c>
      <c r="Q18" s="21" t="s">
        <v>46</v>
      </c>
      <c r="R18" s="17">
        <v>1.8380061063465183</v>
      </c>
      <c r="S18" s="17">
        <v>1.5680364362066734</v>
      </c>
      <c r="T18" s="21" t="s">
        <v>46</v>
      </c>
      <c r="U18" s="17">
        <v>1.7337038311942856</v>
      </c>
      <c r="V18" s="17">
        <v>8.6515696347877674E-2</v>
      </c>
      <c r="W18" s="17">
        <v>1.9796626199932166</v>
      </c>
      <c r="X18" s="21" t="s">
        <v>46</v>
      </c>
      <c r="Y18" s="17">
        <v>15.146466766743131</v>
      </c>
      <c r="AA18" s="18" t="s">
        <v>166</v>
      </c>
      <c r="AB18" s="22">
        <v>17.662097554909987</v>
      </c>
      <c r="AC18" s="22">
        <v>69.17</v>
      </c>
      <c r="AD18" s="17">
        <v>1.6987320858502184</v>
      </c>
      <c r="AE18" s="18"/>
      <c r="AF18" s="139"/>
    </row>
    <row r="19" spans="1:32" x14ac:dyDescent="0.25">
      <c r="A19" s="18" t="s">
        <v>144</v>
      </c>
      <c r="B19" s="18"/>
      <c r="C19" s="17">
        <v>56.580800000000004</v>
      </c>
      <c r="D19" s="21" t="s">
        <v>46</v>
      </c>
      <c r="E19" s="17">
        <v>10.867900000000001</v>
      </c>
      <c r="F19" s="17">
        <v>11.233499999999999</v>
      </c>
      <c r="G19" s="21" t="s">
        <v>46</v>
      </c>
      <c r="H19" s="17">
        <v>11.055</v>
      </c>
      <c r="I19" s="17">
        <v>2.2303000000000002</v>
      </c>
      <c r="J19" s="17">
        <v>6.3821000000000003</v>
      </c>
      <c r="K19" s="21" t="s">
        <v>46</v>
      </c>
      <c r="L19" s="17">
        <v>98.436899999999994</v>
      </c>
      <c r="N19" s="18" t="s">
        <v>144</v>
      </c>
      <c r="O19" s="18"/>
      <c r="P19" s="17">
        <v>7.7965593575777881</v>
      </c>
      <c r="Q19" s="21" t="s">
        <v>46</v>
      </c>
      <c r="R19" s="17">
        <v>1.7649576398206079</v>
      </c>
      <c r="S19" s="17">
        <v>1.2945455282376921</v>
      </c>
      <c r="T19" s="21" t="s">
        <v>46</v>
      </c>
      <c r="U19" s="17">
        <v>2.2709278697393316</v>
      </c>
      <c r="V19" s="17">
        <v>0.32928447563262508</v>
      </c>
      <c r="W19" s="17">
        <v>1.7050809502017172</v>
      </c>
      <c r="X19" s="21" t="s">
        <v>46</v>
      </c>
      <c r="Y19" s="17">
        <v>15.172943972374966</v>
      </c>
      <c r="AA19" s="18" t="s">
        <v>167</v>
      </c>
      <c r="AB19" s="22">
        <v>15.138975098696054</v>
      </c>
      <c r="AC19" s="22">
        <v>69.17</v>
      </c>
      <c r="AD19" s="17">
        <v>1.1202127107713586</v>
      </c>
      <c r="AE19" s="18"/>
      <c r="AF19" s="139"/>
    </row>
    <row r="20" spans="1:32" x14ac:dyDescent="0.25">
      <c r="A20" s="18" t="s">
        <v>145</v>
      </c>
      <c r="B20" s="18"/>
      <c r="C20" s="17">
        <v>57.2224</v>
      </c>
      <c r="D20" s="21" t="s">
        <v>46</v>
      </c>
      <c r="E20" s="17">
        <v>11.1775</v>
      </c>
      <c r="F20" s="17">
        <v>11.269500000000001</v>
      </c>
      <c r="G20" s="21" t="s">
        <v>46</v>
      </c>
      <c r="H20" s="17">
        <v>10.476800000000001</v>
      </c>
      <c r="I20" s="17">
        <v>1.7149000000000001</v>
      </c>
      <c r="J20" s="17">
        <v>6.6368</v>
      </c>
      <c r="K20" s="21" t="s">
        <v>46</v>
      </c>
      <c r="L20" s="17">
        <v>98.593800000000002</v>
      </c>
      <c r="N20" s="18" t="s">
        <v>145</v>
      </c>
      <c r="O20" s="18"/>
      <c r="P20" s="17">
        <v>7.852578078622817</v>
      </c>
      <c r="Q20" s="21" t="s">
        <v>46</v>
      </c>
      <c r="R20" s="17">
        <v>1.8077801769113524</v>
      </c>
      <c r="S20" s="17">
        <v>1.2933592563256631</v>
      </c>
      <c r="T20" s="21" t="s">
        <v>46</v>
      </c>
      <c r="U20" s="17">
        <v>2.1433126890946119</v>
      </c>
      <c r="V20" s="17">
        <v>0.25215005108662258</v>
      </c>
      <c r="W20" s="17">
        <v>1.7658443347518979</v>
      </c>
      <c r="X20" s="21" t="s">
        <v>46</v>
      </c>
      <c r="Y20" s="17">
        <v>15.128176551831611</v>
      </c>
      <c r="AD20" s="17"/>
      <c r="AE20" s="18"/>
      <c r="AF20" s="139"/>
    </row>
    <row r="21" spans="1:32" x14ac:dyDescent="0.25">
      <c r="A21" s="18" t="s">
        <v>146</v>
      </c>
      <c r="B21" s="18"/>
      <c r="C21" s="17">
        <v>55.853200000000001</v>
      </c>
      <c r="D21" s="21" t="s">
        <v>46</v>
      </c>
      <c r="E21" s="17">
        <v>10.7913</v>
      </c>
      <c r="F21" s="17">
        <v>11.439399999999999</v>
      </c>
      <c r="G21" s="21" t="s">
        <v>46</v>
      </c>
      <c r="H21" s="17">
        <v>10.404199999999999</v>
      </c>
      <c r="I21" s="17">
        <v>2.3454999999999999</v>
      </c>
      <c r="J21" s="17">
        <v>6.4805000000000001</v>
      </c>
      <c r="K21" s="21" t="s">
        <v>46</v>
      </c>
      <c r="L21" s="17">
        <v>97.444500000000005</v>
      </c>
      <c r="N21" s="18" t="s">
        <v>146</v>
      </c>
      <c r="O21" s="18"/>
      <c r="P21" s="17">
        <v>7.7960456332760604</v>
      </c>
      <c r="Q21" s="21" t="s">
        <v>46</v>
      </c>
      <c r="R21" s="17">
        <v>1.7752308046364811</v>
      </c>
      <c r="S21" s="17">
        <v>1.3353585509401962</v>
      </c>
      <c r="T21" s="21" t="s">
        <v>46</v>
      </c>
      <c r="U21" s="17">
        <v>2.1649391377152067</v>
      </c>
      <c r="V21" s="17">
        <v>0.35078080087819918</v>
      </c>
      <c r="W21" s="17">
        <v>1.753809098675265</v>
      </c>
      <c r="X21" s="21" t="s">
        <v>46</v>
      </c>
      <c r="Y21" s="17">
        <v>15.193603236740399</v>
      </c>
      <c r="AA21" s="18" t="s">
        <v>168</v>
      </c>
      <c r="AB21" s="22">
        <v>13.102725458920796</v>
      </c>
      <c r="AC21" s="22">
        <v>69.17</v>
      </c>
      <c r="AD21" s="17">
        <v>1.2828460150930654</v>
      </c>
      <c r="AE21" s="18"/>
      <c r="AF21" s="139"/>
    </row>
    <row r="22" spans="1:32" x14ac:dyDescent="0.25">
      <c r="A22" s="18" t="s">
        <v>147</v>
      </c>
      <c r="B22" s="18"/>
      <c r="C22" s="17">
        <v>56.441200000000002</v>
      </c>
      <c r="D22" s="21" t="s">
        <v>46</v>
      </c>
      <c r="E22" s="17">
        <v>10.599</v>
      </c>
      <c r="F22" s="17">
        <v>11.4076</v>
      </c>
      <c r="G22" s="21" t="s">
        <v>46</v>
      </c>
      <c r="H22" s="17">
        <v>10.7713</v>
      </c>
      <c r="I22" s="17">
        <v>2.3944999999999999</v>
      </c>
      <c r="J22" s="17">
        <v>6.4817</v>
      </c>
      <c r="K22" s="21" t="s">
        <v>46</v>
      </c>
      <c r="L22" s="17">
        <v>98.244699999999995</v>
      </c>
      <c r="N22" s="18" t="s">
        <v>147</v>
      </c>
      <c r="O22" s="18"/>
      <c r="P22" s="17">
        <v>7.8101734569333745</v>
      </c>
      <c r="Q22" s="21" t="s">
        <v>46</v>
      </c>
      <c r="R22" s="17">
        <v>1.7285584900728779</v>
      </c>
      <c r="S22" s="17">
        <v>1.3201614850469305</v>
      </c>
      <c r="T22" s="21" t="s">
        <v>46</v>
      </c>
      <c r="U22" s="17">
        <v>2.2219958821494497</v>
      </c>
      <c r="V22" s="17">
        <v>0.35502043157598817</v>
      </c>
      <c r="W22" s="17">
        <v>1.7390051105600175</v>
      </c>
      <c r="X22" s="21" t="s">
        <v>46</v>
      </c>
      <c r="Y22" s="17">
        <v>15.193887288578054</v>
      </c>
      <c r="AA22" s="18"/>
      <c r="AB22" s="18"/>
      <c r="AC22" s="18"/>
      <c r="AD22" s="17"/>
      <c r="AE22" s="18"/>
      <c r="AF22" s="139"/>
    </row>
    <row r="23" spans="1:32" x14ac:dyDescent="0.25">
      <c r="A23" s="18" t="s">
        <v>148</v>
      </c>
      <c r="B23" s="18"/>
      <c r="C23" s="17">
        <v>55.429400000000001</v>
      </c>
      <c r="D23" s="21" t="s">
        <v>46</v>
      </c>
      <c r="E23" s="17">
        <v>10.528600000000001</v>
      </c>
      <c r="F23" s="17">
        <v>12.087</v>
      </c>
      <c r="G23" s="21" t="s">
        <v>46</v>
      </c>
      <c r="H23" s="17">
        <v>10.690099999999999</v>
      </c>
      <c r="I23" s="17">
        <v>2.9495</v>
      </c>
      <c r="J23" s="17">
        <v>6.1394000000000002</v>
      </c>
      <c r="K23" s="21" t="s">
        <v>46</v>
      </c>
      <c r="L23" s="17">
        <v>98.038200000000003</v>
      </c>
      <c r="N23" s="18" t="s">
        <v>148</v>
      </c>
      <c r="O23" s="18"/>
      <c r="P23" s="17">
        <v>7.734386029598876</v>
      </c>
      <c r="Q23" s="21" t="s">
        <v>46</v>
      </c>
      <c r="R23" s="17">
        <v>1.7314543267415647</v>
      </c>
      <c r="S23" s="17">
        <v>1.4104981538955152</v>
      </c>
      <c r="T23" s="21" t="s">
        <v>46</v>
      </c>
      <c r="U23" s="17">
        <v>2.2237098603518746</v>
      </c>
      <c r="V23" s="17">
        <v>0.44096907427968279</v>
      </c>
      <c r="W23" s="17">
        <v>1.6609596727881819</v>
      </c>
      <c r="X23" s="21" t="s">
        <v>46</v>
      </c>
      <c r="Y23" s="17">
        <v>15.230167626217851</v>
      </c>
      <c r="AA23" s="18" t="s">
        <v>169</v>
      </c>
      <c r="AB23" s="22">
        <v>13.149469057128709</v>
      </c>
      <c r="AC23" s="22">
        <v>69.569999999999993</v>
      </c>
      <c r="AD23" s="17">
        <v>1.2167117864471235</v>
      </c>
      <c r="AE23" s="18"/>
      <c r="AF23" s="139"/>
    </row>
    <row r="24" spans="1:32" x14ac:dyDescent="0.25">
      <c r="A24" s="18" t="s">
        <v>149</v>
      </c>
      <c r="B24" s="18"/>
      <c r="C24" s="17">
        <v>56.507300000000001</v>
      </c>
      <c r="D24" s="21" t="s">
        <v>46</v>
      </c>
      <c r="E24" s="17">
        <v>11.367100000000001</v>
      </c>
      <c r="F24" s="17">
        <v>12.055199999999999</v>
      </c>
      <c r="G24" s="21" t="s">
        <v>46</v>
      </c>
      <c r="H24" s="17">
        <v>10.462400000000001</v>
      </c>
      <c r="I24" s="17">
        <v>2.3117999999999999</v>
      </c>
      <c r="J24" s="17">
        <v>6.6539000000000001</v>
      </c>
      <c r="K24" s="21" t="s">
        <v>46</v>
      </c>
      <c r="L24" s="17">
        <v>99.456100000000006</v>
      </c>
      <c r="N24" s="18" t="s">
        <v>149</v>
      </c>
      <c r="O24" s="18"/>
      <c r="P24" s="17">
        <v>7.7442715924226881</v>
      </c>
      <c r="Q24" s="21" t="s">
        <v>46</v>
      </c>
      <c r="R24" s="17">
        <v>1.8360328457470809</v>
      </c>
      <c r="S24" s="17">
        <v>1.3817159529165197</v>
      </c>
      <c r="T24" s="21" t="s">
        <v>46</v>
      </c>
      <c r="U24" s="17">
        <v>2.1375585829881696</v>
      </c>
      <c r="V24" s="17">
        <v>0.33946917414011274</v>
      </c>
      <c r="W24" s="17">
        <v>1.7680713219605262</v>
      </c>
      <c r="X24" s="21" t="s">
        <v>46</v>
      </c>
      <c r="Y24" s="17">
        <v>15.22069006477194</v>
      </c>
      <c r="AA24" s="18" t="s">
        <v>170</v>
      </c>
      <c r="AB24" s="22">
        <v>17.520096333829361</v>
      </c>
      <c r="AC24" s="22">
        <v>74.569999999999993</v>
      </c>
      <c r="AD24" s="17">
        <v>2.1982995351446979</v>
      </c>
      <c r="AE24" s="18"/>
      <c r="AF24" s="139"/>
    </row>
    <row r="25" spans="1:32" x14ac:dyDescent="0.25">
      <c r="A25" s="18" t="s">
        <v>150</v>
      </c>
      <c r="B25" s="18"/>
      <c r="C25" s="17">
        <v>57.231900000000003</v>
      </c>
      <c r="D25" s="21" t="s">
        <v>46</v>
      </c>
      <c r="E25" s="17">
        <v>12.1412</v>
      </c>
      <c r="F25" s="17">
        <v>10.835800000000001</v>
      </c>
      <c r="G25" s="21" t="s">
        <v>46</v>
      </c>
      <c r="H25" s="17">
        <v>9.9627999999999997</v>
      </c>
      <c r="I25" s="17">
        <v>1.1319999999999999</v>
      </c>
      <c r="J25" s="17">
        <v>7.0530999999999997</v>
      </c>
      <c r="K25" s="21" t="s">
        <v>46</v>
      </c>
      <c r="L25" s="17">
        <v>98.446700000000007</v>
      </c>
      <c r="N25" s="18" t="s">
        <v>150</v>
      </c>
      <c r="O25" s="18"/>
      <c r="P25" s="17">
        <v>7.8366583330773212</v>
      </c>
      <c r="Q25" s="21" t="s">
        <v>46</v>
      </c>
      <c r="R25" s="17">
        <v>1.9593368599520187</v>
      </c>
      <c r="S25" s="17">
        <v>1.2408579353147486</v>
      </c>
      <c r="T25" s="21" t="s">
        <v>46</v>
      </c>
      <c r="U25" s="17">
        <v>2.033690444116691</v>
      </c>
      <c r="V25" s="17">
        <v>0.16607843401673916</v>
      </c>
      <c r="W25" s="17">
        <v>1.8724933393645176</v>
      </c>
      <c r="X25" s="21" t="s">
        <v>46</v>
      </c>
      <c r="Y25" s="17">
        <v>15.120949593344982</v>
      </c>
      <c r="AA25" s="18" t="s">
        <v>171</v>
      </c>
      <c r="AB25" s="22">
        <v>16.297519080711989</v>
      </c>
      <c r="AC25" s="22">
        <v>74.569999999999993</v>
      </c>
      <c r="AD25" s="17">
        <v>1.9045853752160624</v>
      </c>
      <c r="AE25" s="18"/>
      <c r="AF25" s="139"/>
    </row>
    <row r="26" spans="1:32" x14ac:dyDescent="0.25">
      <c r="A26" s="18" t="s">
        <v>151</v>
      </c>
      <c r="B26" s="18"/>
      <c r="C26" s="17">
        <v>57.11</v>
      </c>
      <c r="D26" s="21" t="s">
        <v>46</v>
      </c>
      <c r="E26" s="17">
        <v>11.4177</v>
      </c>
      <c r="F26" s="17">
        <v>11.2963</v>
      </c>
      <c r="G26" s="21" t="s">
        <v>46</v>
      </c>
      <c r="H26" s="17">
        <v>10.1433</v>
      </c>
      <c r="I26" s="17">
        <v>1.5893999999999999</v>
      </c>
      <c r="J26" s="17">
        <v>6.9524999999999997</v>
      </c>
      <c r="K26" s="21" t="s">
        <v>46</v>
      </c>
      <c r="L26" s="17">
        <v>98.620599999999996</v>
      </c>
      <c r="N26" s="18" t="s">
        <v>151</v>
      </c>
      <c r="O26" s="18"/>
      <c r="P26" s="17">
        <v>7.8397014430563772</v>
      </c>
      <c r="Q26" s="21" t="s">
        <v>46</v>
      </c>
      <c r="R26" s="17">
        <v>1.8472290013061219</v>
      </c>
      <c r="S26" s="17">
        <v>1.2968564744767788</v>
      </c>
      <c r="T26" s="21" t="s">
        <v>46</v>
      </c>
      <c r="U26" s="17">
        <v>2.0757608729893411</v>
      </c>
      <c r="V26" s="17">
        <v>0.23377315499646917</v>
      </c>
      <c r="W26" s="17">
        <v>1.8504436005783171</v>
      </c>
      <c r="X26" s="21" t="s">
        <v>46</v>
      </c>
      <c r="Y26" s="17">
        <v>15.156566613716366</v>
      </c>
      <c r="AA26" s="18" t="s">
        <v>177</v>
      </c>
      <c r="AB26" s="17">
        <v>8.67</v>
      </c>
      <c r="AC26" s="22">
        <v>80.569999999999993</v>
      </c>
      <c r="AD26" s="17">
        <v>1.2783453640999998</v>
      </c>
      <c r="AE26" s="18"/>
      <c r="AF26" s="139"/>
    </row>
    <row r="27" spans="1:32" x14ac:dyDescent="0.25">
      <c r="A27" s="18" t="s">
        <v>152</v>
      </c>
      <c r="B27" s="18"/>
      <c r="C27" s="17">
        <v>55.722000000000001</v>
      </c>
      <c r="D27" s="21" t="s">
        <v>46</v>
      </c>
      <c r="E27" s="17">
        <v>9.4518000000000004</v>
      </c>
      <c r="F27" s="17">
        <v>13.9291</v>
      </c>
      <c r="G27" s="21" t="s">
        <v>46</v>
      </c>
      <c r="H27" s="17">
        <v>9.2763000000000009</v>
      </c>
      <c r="I27" s="17">
        <v>2.7589999999999999</v>
      </c>
      <c r="J27" s="17">
        <v>6.2625000000000002</v>
      </c>
      <c r="K27" s="21" t="s">
        <v>46</v>
      </c>
      <c r="L27" s="17">
        <v>97.605500000000006</v>
      </c>
      <c r="N27" s="18" t="s">
        <v>152</v>
      </c>
      <c r="O27" s="18"/>
      <c r="P27" s="17">
        <v>7.8704723023329297</v>
      </c>
      <c r="Q27" s="21" t="s">
        <v>46</v>
      </c>
      <c r="R27" s="17">
        <v>1.5734153009529526</v>
      </c>
      <c r="S27" s="17">
        <v>1.6453772511989284</v>
      </c>
      <c r="T27" s="21" t="s">
        <v>46</v>
      </c>
      <c r="U27" s="17">
        <v>1.9532578201201276</v>
      </c>
      <c r="V27" s="17">
        <v>0.41754170965843268</v>
      </c>
      <c r="W27" s="17">
        <v>1.7150205544017232</v>
      </c>
      <c r="X27" s="21" t="s">
        <v>46</v>
      </c>
      <c r="Y27" s="17">
        <v>15.203647963033221</v>
      </c>
      <c r="AA27" s="18" t="s">
        <v>173</v>
      </c>
      <c r="AB27" s="22">
        <v>20.958352038662788</v>
      </c>
      <c r="AC27" s="22">
        <v>80.569999999999993</v>
      </c>
      <c r="AD27" s="17">
        <v>1.5528117740394098</v>
      </c>
      <c r="AE27" s="18"/>
      <c r="AF27" s="139"/>
    </row>
    <row r="28" spans="1:32" x14ac:dyDescent="0.25">
      <c r="A28" s="18" t="s">
        <v>153</v>
      </c>
      <c r="B28" s="18"/>
      <c r="C28" s="17">
        <v>55.661200000000001</v>
      </c>
      <c r="D28" s="21" t="s">
        <v>46</v>
      </c>
      <c r="E28" s="17">
        <v>8.8952000000000009</v>
      </c>
      <c r="F28" s="17">
        <v>15.2615</v>
      </c>
      <c r="G28" s="21" t="s">
        <v>46</v>
      </c>
      <c r="H28" s="17">
        <v>8.8282000000000007</v>
      </c>
      <c r="I28" s="17">
        <v>2.3197999999999999</v>
      </c>
      <c r="J28" s="17">
        <v>6.5056000000000003</v>
      </c>
      <c r="K28" s="21" t="s">
        <v>46</v>
      </c>
      <c r="L28" s="17">
        <v>97.747600000000006</v>
      </c>
      <c r="N28" s="18" t="s">
        <v>153</v>
      </c>
      <c r="O28" s="18"/>
      <c r="P28" s="17">
        <v>7.9016527207891691</v>
      </c>
      <c r="Q28" s="21" t="s">
        <v>46</v>
      </c>
      <c r="R28" s="17">
        <v>1.4882498158231106</v>
      </c>
      <c r="S28" s="17">
        <v>1.8118862433676397</v>
      </c>
      <c r="T28" s="21" t="s">
        <v>46</v>
      </c>
      <c r="U28" s="17">
        <v>1.8683069272770356</v>
      </c>
      <c r="V28" s="17">
        <v>0.3528498873952523</v>
      </c>
      <c r="W28" s="17">
        <v>1.7906067689385472</v>
      </c>
      <c r="X28" s="21" t="s">
        <v>46</v>
      </c>
      <c r="Y28" s="17">
        <v>15.250791093146695</v>
      </c>
      <c r="AA28" s="18" t="s">
        <v>172</v>
      </c>
      <c r="AB28" s="22">
        <v>16.818739901410972</v>
      </c>
      <c r="AC28" s="22">
        <v>80.569999999999993</v>
      </c>
      <c r="AD28" s="17">
        <v>1.4877759133240578</v>
      </c>
      <c r="AE28" s="18"/>
      <c r="AF28" s="139"/>
    </row>
    <row r="29" spans="1:32" x14ac:dyDescent="0.25">
      <c r="A29" s="18" t="s">
        <v>154</v>
      </c>
      <c r="B29" s="18"/>
      <c r="C29" s="17">
        <v>57.096800000000002</v>
      </c>
      <c r="D29" s="21" t="s">
        <v>46</v>
      </c>
      <c r="E29" s="17">
        <v>11.461399999999999</v>
      </c>
      <c r="F29" s="17">
        <v>11.2408</v>
      </c>
      <c r="G29" s="21" t="s">
        <v>46</v>
      </c>
      <c r="H29" s="17">
        <v>10.5502</v>
      </c>
      <c r="I29" s="17">
        <v>1.6740999999999999</v>
      </c>
      <c r="J29" s="17">
        <v>6.7778</v>
      </c>
      <c r="K29" s="21" t="s">
        <v>46</v>
      </c>
      <c r="L29" s="17">
        <v>98.861800000000002</v>
      </c>
      <c r="N29" s="18" t="s">
        <v>154</v>
      </c>
      <c r="O29" s="18"/>
      <c r="P29" s="17">
        <v>7.816443348246243</v>
      </c>
      <c r="Q29" s="21" t="s">
        <v>46</v>
      </c>
      <c r="R29" s="17">
        <v>1.8492253239421768</v>
      </c>
      <c r="S29" s="17">
        <v>1.2869538391441424</v>
      </c>
      <c r="T29" s="21" t="s">
        <v>46</v>
      </c>
      <c r="U29" s="17">
        <v>2.1531227793311594</v>
      </c>
      <c r="V29" s="17">
        <v>0.24555731603042516</v>
      </c>
      <c r="W29" s="17">
        <v>1.799010328784042</v>
      </c>
      <c r="X29" s="21" t="s">
        <v>46</v>
      </c>
      <c r="Y29" s="17">
        <v>15.158742746879867</v>
      </c>
      <c r="AA29" s="18"/>
      <c r="AB29" s="18"/>
      <c r="AC29" s="18"/>
      <c r="AD29" s="17"/>
      <c r="AE29" s="18"/>
      <c r="AF29" s="139"/>
    </row>
    <row r="30" spans="1:32" x14ac:dyDescent="0.25">
      <c r="A30" s="18" t="s">
        <v>155</v>
      </c>
      <c r="B30" s="18"/>
      <c r="C30" s="17">
        <v>56.877200000000002</v>
      </c>
      <c r="D30" s="21" t="s">
        <v>46</v>
      </c>
      <c r="E30" s="17">
        <v>11.167999999999999</v>
      </c>
      <c r="F30" s="17">
        <v>11.3591</v>
      </c>
      <c r="G30" s="21" t="s">
        <v>46</v>
      </c>
      <c r="H30" s="17">
        <v>10.4316</v>
      </c>
      <c r="I30" s="17">
        <v>1.6334</v>
      </c>
      <c r="J30" s="17">
        <v>6.8269000000000002</v>
      </c>
      <c r="K30" s="21" t="s">
        <v>46</v>
      </c>
      <c r="L30" s="17">
        <v>98.383200000000002</v>
      </c>
      <c r="N30" s="18" t="s">
        <v>155</v>
      </c>
      <c r="O30" s="18"/>
      <c r="P30" s="17">
        <v>7.8327229911367562</v>
      </c>
      <c r="Q30" s="21" t="s">
        <v>46</v>
      </c>
      <c r="R30" s="17">
        <v>1.8126114183814401</v>
      </c>
      <c r="S30" s="17">
        <v>1.3082381676078603</v>
      </c>
      <c r="T30" s="21" t="s">
        <v>46</v>
      </c>
      <c r="U30" s="17">
        <v>2.1415892208661158</v>
      </c>
      <c r="V30" s="17">
        <v>0.24101339270852623</v>
      </c>
      <c r="W30" s="17">
        <v>1.8228275853301454</v>
      </c>
      <c r="X30" s="21" t="s">
        <v>46</v>
      </c>
      <c r="Y30" s="17">
        <v>15.170296330906782</v>
      </c>
      <c r="AA30" s="18"/>
      <c r="AB30" s="18"/>
      <c r="AC30" s="18"/>
      <c r="AD30" s="17"/>
      <c r="AE30" s="18"/>
      <c r="AF30" s="139"/>
    </row>
    <row r="31" spans="1:32" x14ac:dyDescent="0.25">
      <c r="A31" s="18" t="s">
        <v>156</v>
      </c>
      <c r="B31" s="18"/>
      <c r="C31" s="17">
        <v>57.241599999999998</v>
      </c>
      <c r="D31" s="21" t="s">
        <v>46</v>
      </c>
      <c r="E31" s="17">
        <v>11.3674</v>
      </c>
      <c r="F31" s="17">
        <v>10.922800000000001</v>
      </c>
      <c r="G31" s="21" t="s">
        <v>46</v>
      </c>
      <c r="H31" s="17">
        <v>10.5692</v>
      </c>
      <c r="I31" s="17">
        <v>1.5158</v>
      </c>
      <c r="J31" s="17">
        <v>6.9462000000000002</v>
      </c>
      <c r="K31" s="21" t="s">
        <v>46</v>
      </c>
      <c r="L31" s="17">
        <v>98.720200000000006</v>
      </c>
      <c r="N31" s="18" t="s">
        <v>156</v>
      </c>
      <c r="O31" s="18"/>
      <c r="P31" s="17">
        <v>7.8369500636566292</v>
      </c>
      <c r="Q31" s="21" t="s">
        <v>46</v>
      </c>
      <c r="R31" s="17">
        <v>1.834219069170655</v>
      </c>
      <c r="S31" s="17">
        <v>1.2506553057081571</v>
      </c>
      <c r="T31" s="21" t="s">
        <v>46</v>
      </c>
      <c r="U31" s="17">
        <v>2.157188609067564</v>
      </c>
      <c r="V31" s="17">
        <v>0.22235724443021662</v>
      </c>
      <c r="W31" s="17">
        <v>1.8438691162802558</v>
      </c>
      <c r="X31" s="21" t="s">
        <v>46</v>
      </c>
      <c r="Y31" s="17">
        <v>15.165275767259436</v>
      </c>
      <c r="AA31" s="18" t="s">
        <v>174</v>
      </c>
      <c r="AB31" s="22">
        <v>22.056887931237934</v>
      </c>
      <c r="AC31" s="22">
        <v>84.97</v>
      </c>
      <c r="AD31" s="17">
        <v>1.6460271318341184</v>
      </c>
      <c r="AE31" s="18"/>
      <c r="AF31" s="139"/>
    </row>
    <row r="32" spans="1:32" x14ac:dyDescent="0.25">
      <c r="A32" s="18" t="s">
        <v>157</v>
      </c>
      <c r="B32" s="18"/>
      <c r="C32" s="17">
        <v>56.987900000000003</v>
      </c>
      <c r="D32" s="21" t="s">
        <v>46</v>
      </c>
      <c r="E32" s="17">
        <v>11.0031</v>
      </c>
      <c r="F32" s="17">
        <v>11.2212</v>
      </c>
      <c r="G32" s="21" t="s">
        <v>46</v>
      </c>
      <c r="H32" s="17">
        <v>10.5921</v>
      </c>
      <c r="I32" s="17">
        <v>1.4843</v>
      </c>
      <c r="J32" s="17">
        <v>6.9173999999999998</v>
      </c>
      <c r="K32" s="21" t="s">
        <v>46</v>
      </c>
      <c r="L32" s="17">
        <v>98.349900000000005</v>
      </c>
      <c r="N32" s="18" t="s">
        <v>157</v>
      </c>
      <c r="O32" s="18"/>
      <c r="P32" s="17">
        <v>7.8458311260111921</v>
      </c>
      <c r="Q32" s="21" t="s">
        <v>46</v>
      </c>
      <c r="R32" s="17">
        <v>1.7853612703844786</v>
      </c>
      <c r="S32" s="17">
        <v>1.2920042399267246</v>
      </c>
      <c r="T32" s="21" t="s">
        <v>46</v>
      </c>
      <c r="U32" s="17">
        <v>2.1739475516748756</v>
      </c>
      <c r="V32" s="17">
        <v>0.21895358262299469</v>
      </c>
      <c r="W32" s="17">
        <v>1.846488825300072</v>
      </c>
      <c r="X32" s="21" t="s">
        <v>46</v>
      </c>
      <c r="Y32" s="17">
        <v>15.180423414597726</v>
      </c>
      <c r="AA32" s="18" t="s">
        <v>175</v>
      </c>
      <c r="AB32" s="22">
        <v>14.311047952149719</v>
      </c>
      <c r="AC32" s="22">
        <v>84.97</v>
      </c>
      <c r="AD32" s="17">
        <v>1.3076897495819657</v>
      </c>
      <c r="AE32" s="18"/>
      <c r="AF32" s="139"/>
    </row>
    <row r="33" spans="1:32" x14ac:dyDescent="0.25">
      <c r="A33" s="18" t="s">
        <v>158</v>
      </c>
      <c r="B33" s="18"/>
      <c r="C33" s="17">
        <v>57.148299999999999</v>
      </c>
      <c r="D33" s="21" t="s">
        <v>46</v>
      </c>
      <c r="E33" s="17">
        <v>11.1647</v>
      </c>
      <c r="F33" s="17">
        <v>11.5137</v>
      </c>
      <c r="G33" s="21" t="s">
        <v>46</v>
      </c>
      <c r="H33" s="17">
        <v>10.5329</v>
      </c>
      <c r="I33" s="17">
        <v>1.5580000000000001</v>
      </c>
      <c r="J33" s="17">
        <v>6.9179000000000004</v>
      </c>
      <c r="K33" s="21" t="s">
        <v>46</v>
      </c>
      <c r="L33" s="17">
        <v>98.934799999999996</v>
      </c>
      <c r="N33" s="18" t="s">
        <v>158</v>
      </c>
      <c r="O33" s="18"/>
      <c r="P33" s="17">
        <v>7.8315712922163652</v>
      </c>
      <c r="Q33" s="21" t="s">
        <v>46</v>
      </c>
      <c r="R33" s="17">
        <v>1.8032145151997714</v>
      </c>
      <c r="S33" s="17">
        <v>1.3195590586627148</v>
      </c>
      <c r="T33" s="21" t="s">
        <v>46</v>
      </c>
      <c r="U33" s="17">
        <v>2.151811569030841</v>
      </c>
      <c r="V33" s="17">
        <v>0.22876369827251325</v>
      </c>
      <c r="W33" s="17">
        <v>1.8380924928299121</v>
      </c>
      <c r="X33" s="21" t="s">
        <v>46</v>
      </c>
      <c r="Y33" s="17">
        <v>15.186423505199018</v>
      </c>
      <c r="AA33" s="18"/>
      <c r="AB33" s="22"/>
      <c r="AD33" s="152"/>
      <c r="AF33" s="125"/>
    </row>
    <row r="34" spans="1:32" x14ac:dyDescent="0.25">
      <c r="B34" s="42" t="s">
        <v>213</v>
      </c>
      <c r="C34" s="43">
        <f>AVERAGE(C16:C33)</f>
        <v>56.699238888888885</v>
      </c>
      <c r="D34" s="43"/>
      <c r="E34" s="43">
        <f t="shared" ref="E34:F34" si="6">AVERAGE(E16:E33)</f>
        <v>10.97181111111111</v>
      </c>
      <c r="F34" s="43">
        <f t="shared" si="6"/>
        <v>11.791700000000002</v>
      </c>
      <c r="G34" s="43"/>
      <c r="H34" s="43">
        <f t="shared" ref="H34:J34" si="7">AVERAGE(H16:H33)</f>
        <v>10.18596111111111</v>
      </c>
      <c r="I34" s="43">
        <f t="shared" si="7"/>
        <v>1.8340888888888891</v>
      </c>
      <c r="J34" s="43">
        <f t="shared" si="7"/>
        <v>6.7215111111111119</v>
      </c>
      <c r="K34" s="43"/>
      <c r="L34" s="43">
        <f t="shared" ref="L34" si="8">AVERAGE(L16:L33)</f>
        <v>98.337727777777758</v>
      </c>
      <c r="O34" s="42" t="s">
        <v>214</v>
      </c>
      <c r="P34" s="43">
        <f>AVERAGE(P16:P33)</f>
        <v>7.834626835955512</v>
      </c>
      <c r="Q34" s="43"/>
      <c r="R34" s="43">
        <f t="shared" ref="R34:W34" si="9">AVERAGE(R16:R33)</f>
        <v>1.7857981741704987</v>
      </c>
      <c r="S34" s="43">
        <f t="shared" si="9"/>
        <v>1.3639800030320168</v>
      </c>
      <c r="T34" s="43"/>
      <c r="U34" s="43">
        <f t="shared" si="9"/>
        <v>2.0976890838044553</v>
      </c>
      <c r="V34" s="43">
        <f t="shared" si="9"/>
        <v>0.27211114874032172</v>
      </c>
      <c r="W34" s="43">
        <f t="shared" si="9"/>
        <v>1.8004211384422102</v>
      </c>
      <c r="X34" s="43"/>
      <c r="Y34" s="43">
        <f t="shared" ref="Y34" si="10">AVERAGE(Y16:Y33)</f>
        <v>15.171981518047311</v>
      </c>
      <c r="Z34" s="17"/>
      <c r="AA34" s="42" t="s">
        <v>194</v>
      </c>
      <c r="AB34" s="45">
        <f>AVERAGE(AB17:AB33)</f>
        <v>15.900853987650811</v>
      </c>
      <c r="AC34" s="46"/>
      <c r="AF34" s="125"/>
    </row>
    <row r="35" spans="1:32" x14ac:dyDescent="0.25">
      <c r="B35" s="18" t="s">
        <v>48</v>
      </c>
      <c r="C35" s="17">
        <f>STDEV(C16:C33)</f>
        <v>0.66476298220970453</v>
      </c>
      <c r="D35" s="17"/>
      <c r="E35" s="17">
        <f t="shared" ref="E35:F35" si="11">STDEV(E16:E33)</f>
        <v>0.7601771216893265</v>
      </c>
      <c r="F35" s="17">
        <f t="shared" si="11"/>
        <v>1.2256257527819381</v>
      </c>
      <c r="G35" s="17"/>
      <c r="H35" s="17">
        <f t="shared" ref="H35:J35" si="12">STDEV(H16:H33)</f>
        <v>0.73248448619499085</v>
      </c>
      <c r="I35" s="17">
        <f t="shared" si="12"/>
        <v>0.62794022653798387</v>
      </c>
      <c r="J35" s="17">
        <f t="shared" si="12"/>
        <v>0.33819398521260968</v>
      </c>
      <c r="K35" s="17"/>
      <c r="L35" s="17">
        <f t="shared" ref="L35" si="13">STDEV(L16:L33)</f>
        <v>0.53421050467082043</v>
      </c>
      <c r="O35" s="18" t="s">
        <v>48</v>
      </c>
      <c r="P35" s="17">
        <f>STDEV(P16:P33)</f>
        <v>5.117345102327913E-2</v>
      </c>
      <c r="Q35" s="17"/>
      <c r="R35" s="17">
        <f t="shared" ref="R35:W35" si="14">STDEV(R16:R33)</f>
        <v>0.10798810607165174</v>
      </c>
      <c r="S35" s="17">
        <f t="shared" si="14"/>
        <v>0.1563459489135999</v>
      </c>
      <c r="T35" s="17"/>
      <c r="U35" s="17">
        <f t="shared" si="14"/>
        <v>0.14228297049960101</v>
      </c>
      <c r="V35" s="17">
        <f t="shared" si="14"/>
        <v>9.5116776161322136E-2</v>
      </c>
      <c r="W35" s="17">
        <f t="shared" si="14"/>
        <v>8.1568345464919936E-2</v>
      </c>
      <c r="X35" s="17"/>
      <c r="Y35" s="44">
        <f t="shared" ref="Y35" si="15">STDEV(Y16:Y33)</f>
        <v>4.0709337634069628E-2</v>
      </c>
      <c r="AA35" s="18" t="s">
        <v>48</v>
      </c>
      <c r="AB35" s="17">
        <f>STDEV(AB17:AB33)</f>
        <v>3.5877903453035991</v>
      </c>
      <c r="AF35" s="125"/>
    </row>
    <row r="36" spans="1:32" x14ac:dyDescent="0.25"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32" x14ac:dyDescent="0.25">
      <c r="N37" s="11"/>
      <c r="O37" s="11"/>
      <c r="P37" s="24"/>
      <c r="R37" s="25"/>
      <c r="AA37" s="11" t="s">
        <v>54</v>
      </c>
      <c r="AB37" s="31">
        <f>_xlfn.T.TEST(AB4:AB11,AB17:AB32,2,2)</f>
        <v>4.0773023409133094E-2</v>
      </c>
    </row>
    <row r="38" spans="1:32" x14ac:dyDescent="0.25">
      <c r="N38" s="14"/>
      <c r="O38" s="14"/>
      <c r="P38" s="16"/>
      <c r="Q38" s="14"/>
      <c r="R38" s="16"/>
    </row>
    <row r="39" spans="1:32" x14ac:dyDescent="0.25">
      <c r="N39" s="14"/>
      <c r="O39" s="14"/>
      <c r="P39" s="16"/>
      <c r="Q39" s="14"/>
      <c r="R39" s="16"/>
    </row>
    <row r="40" spans="1:32" x14ac:dyDescent="0.25">
      <c r="N40" s="14"/>
      <c r="O40" s="14"/>
      <c r="P40" s="16"/>
      <c r="Q40" s="14"/>
      <c r="R40" s="16"/>
    </row>
    <row r="41" spans="1:32" x14ac:dyDescent="0.25">
      <c r="N41" s="14"/>
      <c r="O41" s="14"/>
      <c r="P41" s="16"/>
      <c r="Q41" s="14"/>
      <c r="R41" s="16"/>
    </row>
    <row r="42" spans="1:32" x14ac:dyDescent="0.25">
      <c r="N42" s="14"/>
      <c r="O42" s="14"/>
      <c r="P42" s="16"/>
      <c r="Q42" s="14"/>
      <c r="R42" s="16"/>
    </row>
    <row r="43" spans="1:32" x14ac:dyDescent="0.25">
      <c r="N43" s="14"/>
      <c r="O43" s="14"/>
      <c r="P43" s="16"/>
      <c r="Q43" s="14"/>
      <c r="R43" s="16"/>
      <c r="T43" s="3"/>
      <c r="V43" s="3"/>
    </row>
    <row r="44" spans="1:32" x14ac:dyDescent="0.25">
      <c r="T44" s="3"/>
      <c r="V44" s="4"/>
    </row>
    <row r="45" spans="1:32" x14ac:dyDescent="0.25">
      <c r="T45" s="26"/>
      <c r="V45" s="27"/>
    </row>
    <row r="46" spans="1:32" x14ac:dyDescent="0.25">
      <c r="N46" s="18"/>
      <c r="O46" s="18"/>
      <c r="P46" s="22"/>
      <c r="R46" s="22"/>
      <c r="T46" s="2"/>
      <c r="V46" s="2"/>
    </row>
    <row r="47" spans="1:32" x14ac:dyDescent="0.25">
      <c r="T47" s="2"/>
      <c r="V47" s="1"/>
    </row>
    <row r="48" spans="1:32" x14ac:dyDescent="0.25">
      <c r="T48" s="28"/>
      <c r="V48" s="28"/>
    </row>
    <row r="49" spans="20:22" x14ac:dyDescent="0.25">
      <c r="T49" s="29"/>
      <c r="V49" s="30"/>
    </row>
  </sheetData>
  <mergeCells count="9">
    <mergeCell ref="A1:L1"/>
    <mergeCell ref="A14:L14"/>
    <mergeCell ref="A2:L2"/>
    <mergeCell ref="N1:Z1"/>
    <mergeCell ref="AA1:AC1"/>
    <mergeCell ref="N2:Y2"/>
    <mergeCell ref="N14:Y14"/>
    <mergeCell ref="AA2:AD2"/>
    <mergeCell ref="AA14:AD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E131"/>
  <sheetViews>
    <sheetView tabSelected="1" topLeftCell="I1" zoomScale="70" zoomScaleNormal="70" workbookViewId="0">
      <selection activeCell="AA32" sqref="AA32"/>
    </sheetView>
  </sheetViews>
  <sheetFormatPr defaultRowHeight="15.75" x14ac:dyDescent="0.25"/>
  <cols>
    <col min="1" max="1" width="26.7109375" style="35" bestFit="1" customWidth="1"/>
    <col min="2" max="2" width="14" style="35" customWidth="1"/>
    <col min="3" max="3" width="5.7109375" style="35" bestFit="1" customWidth="1"/>
    <col min="4" max="4" width="5.28515625" style="35" bestFit="1" customWidth="1"/>
    <col min="5" max="5" width="6.28515625" style="35" bestFit="1" customWidth="1"/>
    <col min="6" max="6" width="5" style="35" bestFit="1" customWidth="1"/>
    <col min="7" max="8" width="5.7109375" style="35" bestFit="1" customWidth="1"/>
    <col min="9" max="9" width="6.28515625" style="35" bestFit="1" customWidth="1"/>
    <col min="10" max="10" width="8" style="35" bestFit="1" customWidth="1"/>
    <col min="11" max="11" width="9.140625" style="35"/>
    <col min="12" max="12" width="27.85546875" style="35" bestFit="1" customWidth="1"/>
    <col min="13" max="13" width="13.85546875" style="35" bestFit="1" customWidth="1"/>
    <col min="14" max="14" width="5.7109375" style="35" bestFit="1" customWidth="1"/>
    <col min="15" max="15" width="5.28515625" style="35" bestFit="1" customWidth="1"/>
    <col min="16" max="16" width="6.28515625" style="35" bestFit="1" customWidth="1"/>
    <col min="17" max="17" width="5" style="35" bestFit="1" customWidth="1"/>
    <col min="18" max="18" width="5.7109375" style="35" bestFit="1" customWidth="1"/>
    <col min="19" max="19" width="5.28515625" style="35" bestFit="1" customWidth="1"/>
    <col min="20" max="20" width="6.28515625" style="35" bestFit="1" customWidth="1"/>
    <col min="21" max="21" width="7.28515625" style="35" bestFit="1" customWidth="1"/>
    <col min="22" max="22" width="8.28515625" style="35" bestFit="1" customWidth="1"/>
    <col min="23" max="23" width="7.28515625" style="35" bestFit="1" customWidth="1"/>
    <col min="24" max="24" width="9.140625" style="35" customWidth="1"/>
    <col min="25" max="25" width="34" style="35" customWidth="1"/>
    <col min="26" max="26" width="14.42578125" style="35" bestFit="1" customWidth="1"/>
    <col min="27" max="27" width="12.42578125" style="35" bestFit="1" customWidth="1"/>
    <col min="28" max="28" width="24.28515625" style="35" bestFit="1" customWidth="1"/>
    <col min="29" max="30" width="9.140625" style="8"/>
    <col min="31" max="16384" width="9.140625" style="35"/>
  </cols>
  <sheetData>
    <row r="1" spans="1:31" ht="18.75" x14ac:dyDescent="0.3">
      <c r="A1" s="165" t="s">
        <v>218</v>
      </c>
      <c r="B1" s="165"/>
      <c r="C1" s="165"/>
      <c r="D1" s="165"/>
      <c r="E1" s="165"/>
      <c r="F1" s="165"/>
      <c r="G1" s="165"/>
      <c r="H1" s="165"/>
      <c r="I1" s="165"/>
      <c r="J1" s="165"/>
      <c r="L1" s="165" t="s">
        <v>215</v>
      </c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23"/>
      <c r="Y1" s="160" t="s">
        <v>188</v>
      </c>
      <c r="Z1" s="160"/>
      <c r="AA1" s="160"/>
      <c r="AC1" s="35"/>
      <c r="AD1" s="35"/>
    </row>
    <row r="2" spans="1:31" x14ac:dyDescent="0.25">
      <c r="A2" s="164" t="s">
        <v>197</v>
      </c>
      <c r="B2" s="164"/>
      <c r="C2" s="164"/>
      <c r="D2" s="164"/>
      <c r="E2" s="164"/>
      <c r="F2" s="164"/>
      <c r="G2" s="164"/>
      <c r="H2" s="164"/>
      <c r="I2" s="164"/>
      <c r="J2" s="164"/>
      <c r="L2" s="162" t="s">
        <v>197</v>
      </c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36"/>
      <c r="Y2" s="162" t="s">
        <v>197</v>
      </c>
      <c r="Z2" s="162"/>
      <c r="AA2" s="162"/>
      <c r="AC2" s="35"/>
      <c r="AD2" s="35"/>
    </row>
    <row r="3" spans="1:31" ht="18.75" x14ac:dyDescent="0.35">
      <c r="A3" s="11" t="s">
        <v>212</v>
      </c>
      <c r="B3" s="11"/>
      <c r="C3" s="73" t="s">
        <v>206</v>
      </c>
      <c r="D3" s="73" t="s">
        <v>207</v>
      </c>
      <c r="E3" s="73" t="s">
        <v>208</v>
      </c>
      <c r="F3" s="37" t="s">
        <v>202</v>
      </c>
      <c r="G3" s="37" t="s">
        <v>204</v>
      </c>
      <c r="H3" s="37" t="s">
        <v>205</v>
      </c>
      <c r="I3" s="73" t="s">
        <v>209</v>
      </c>
      <c r="J3" s="11" t="s">
        <v>176</v>
      </c>
      <c r="L3" s="11" t="s">
        <v>53</v>
      </c>
      <c r="M3" s="11"/>
      <c r="N3" s="33" t="s">
        <v>206</v>
      </c>
      <c r="O3" s="33" t="s">
        <v>207</v>
      </c>
      <c r="P3" s="33" t="s">
        <v>208</v>
      </c>
      <c r="Q3" s="32" t="s">
        <v>202</v>
      </c>
      <c r="R3" s="32" t="s">
        <v>204</v>
      </c>
      <c r="S3" s="32" t="s">
        <v>205</v>
      </c>
      <c r="T3" s="33" t="s">
        <v>209</v>
      </c>
      <c r="U3" s="7" t="s">
        <v>83</v>
      </c>
      <c r="V3" s="7" t="s">
        <v>84</v>
      </c>
      <c r="W3" s="7" t="s">
        <v>85</v>
      </c>
      <c r="Y3" s="37" t="s">
        <v>53</v>
      </c>
      <c r="Z3" s="37" t="s">
        <v>195</v>
      </c>
      <c r="AA3" s="38" t="s">
        <v>216</v>
      </c>
      <c r="AB3" s="150" t="s">
        <v>234</v>
      </c>
      <c r="AC3" s="35"/>
      <c r="AD3" s="35"/>
      <c r="AE3" s="74"/>
    </row>
    <row r="4" spans="1:31" s="61" customFormat="1" x14ac:dyDescent="0.25">
      <c r="A4" s="48" t="s">
        <v>86</v>
      </c>
      <c r="B4" s="48"/>
      <c r="C4" s="65">
        <v>55.356459405940598</v>
      </c>
      <c r="D4" s="65" t="s">
        <v>46</v>
      </c>
      <c r="E4" s="65">
        <v>9.8767356435643574</v>
      </c>
      <c r="F4" s="65">
        <v>8.1440297029702968</v>
      </c>
      <c r="G4" s="65">
        <v>7.3264716831683172</v>
      </c>
      <c r="H4" s="65">
        <v>13.490314851485149</v>
      </c>
      <c r="I4" s="65">
        <v>6.2446740515635719</v>
      </c>
      <c r="J4" s="98">
        <v>100.729734843643</v>
      </c>
      <c r="L4" s="48" t="s">
        <v>86</v>
      </c>
      <c r="M4" s="48"/>
      <c r="N4" s="15">
        <v>1.9920875013869741</v>
      </c>
      <c r="O4" s="15" t="s">
        <v>46</v>
      </c>
      <c r="P4" s="15">
        <v>0.41889799572079478</v>
      </c>
      <c r="Q4" s="15">
        <v>0.2451025265101035</v>
      </c>
      <c r="R4" s="15">
        <v>0.39304807033320693</v>
      </c>
      <c r="S4" s="15">
        <v>0.52015916774068405</v>
      </c>
      <c r="T4" s="15">
        <v>0.43570984402032198</v>
      </c>
      <c r="U4" s="62">
        <v>0.39629019769532497</v>
      </c>
      <c r="V4" s="62">
        <v>0.54417410894238549</v>
      </c>
      <c r="W4" s="62">
        <v>5.9535693362289033E-2</v>
      </c>
      <c r="Y4" s="63" t="s">
        <v>110</v>
      </c>
      <c r="Z4" s="64">
        <v>50</v>
      </c>
      <c r="AA4" s="64">
        <v>51.862000000000002</v>
      </c>
      <c r="AB4" s="15">
        <v>1.0199999999999998</v>
      </c>
      <c r="AE4" s="75"/>
    </row>
    <row r="5" spans="1:31" s="61" customFormat="1" x14ac:dyDescent="0.25">
      <c r="A5" s="48" t="s">
        <v>87</v>
      </c>
      <c r="B5" s="48"/>
      <c r="C5" s="15">
        <v>55.7172801980198</v>
      </c>
      <c r="D5" s="15" t="s">
        <v>46</v>
      </c>
      <c r="E5" s="15">
        <v>10.273483168316833</v>
      </c>
      <c r="F5" s="15">
        <v>7.2519405940594064</v>
      </c>
      <c r="G5" s="15">
        <v>7.2871871287128709</v>
      </c>
      <c r="H5" s="15">
        <v>13.202598019801981</v>
      </c>
      <c r="I5" s="15">
        <v>6.6108695225958236</v>
      </c>
      <c r="J5" s="89">
        <v>100.48870021566512</v>
      </c>
      <c r="L5" s="48" t="s">
        <v>87</v>
      </c>
      <c r="M5" s="48"/>
      <c r="N5" s="15">
        <v>1.9985892961210872</v>
      </c>
      <c r="O5" s="15" t="s">
        <v>46</v>
      </c>
      <c r="P5" s="15">
        <v>0.43431628040880321</v>
      </c>
      <c r="Q5" s="15">
        <v>0.21754856338956111</v>
      </c>
      <c r="R5" s="15">
        <v>0.38967653776469918</v>
      </c>
      <c r="S5" s="15">
        <v>0.50741945538137312</v>
      </c>
      <c r="T5" s="15">
        <v>0.45976904269635355</v>
      </c>
      <c r="U5" s="50">
        <v>0.41699378257733311</v>
      </c>
      <c r="V5" s="50">
        <v>0.52463346740564232</v>
      </c>
      <c r="W5" s="50">
        <v>5.8372750017024577E-2</v>
      </c>
      <c r="Y5" s="51" t="s">
        <v>111</v>
      </c>
      <c r="Z5" s="52">
        <v>47.5</v>
      </c>
      <c r="AA5" s="52">
        <v>51.953000000000003</v>
      </c>
      <c r="AB5" s="15">
        <v>1.1700000000000002</v>
      </c>
      <c r="AE5" s="75"/>
    </row>
    <row r="6" spans="1:31" s="61" customFormat="1" x14ac:dyDescent="0.25">
      <c r="A6" s="48" t="s">
        <v>88</v>
      </c>
      <c r="B6" s="48"/>
      <c r="C6" s="15">
        <v>55.438573267326731</v>
      </c>
      <c r="D6" s="15" t="s">
        <v>46</v>
      </c>
      <c r="E6" s="15">
        <v>11.057337623762377</v>
      </c>
      <c r="F6" s="15">
        <v>7.3305742574257433</v>
      </c>
      <c r="G6" s="15">
        <v>6.4818537623762378</v>
      </c>
      <c r="H6" s="15">
        <v>12.573959405940595</v>
      </c>
      <c r="I6" s="15">
        <v>6.4376316047446327</v>
      </c>
      <c r="J6" s="15">
        <v>99.404197248309003</v>
      </c>
      <c r="L6" s="48" t="s">
        <v>88</v>
      </c>
      <c r="M6" s="48"/>
      <c r="N6" s="15">
        <v>2.0064448836255604</v>
      </c>
      <c r="O6" s="15" t="s">
        <v>46</v>
      </c>
      <c r="P6" s="15">
        <v>0.47118793765866146</v>
      </c>
      <c r="Q6" s="15">
        <v>0.19681606089703793</v>
      </c>
      <c r="R6" s="15">
        <v>0.36646092173547345</v>
      </c>
      <c r="S6" s="15">
        <v>0.48948936806465598</v>
      </c>
      <c r="T6" s="15">
        <v>0.44041582883004027</v>
      </c>
      <c r="U6" s="50">
        <v>0.45548952740324461</v>
      </c>
      <c r="V6" s="50">
        <v>0.52638631303410854</v>
      </c>
      <c r="W6" s="50">
        <v>1.8124159562646902E-2</v>
      </c>
      <c r="Y6" s="51" t="s">
        <v>112</v>
      </c>
      <c r="Z6" s="52">
        <v>38.076434287332042</v>
      </c>
      <c r="AA6" s="52">
        <v>52.948999999999998</v>
      </c>
      <c r="AB6" s="15">
        <v>1.0199999999999998</v>
      </c>
      <c r="AE6" s="75"/>
    </row>
    <row r="7" spans="1:31" s="61" customFormat="1" x14ac:dyDescent="0.25">
      <c r="A7" s="48" t="s">
        <v>89</v>
      </c>
      <c r="B7" s="48"/>
      <c r="C7" s="15">
        <v>55.370577227722769</v>
      </c>
      <c r="D7" s="15" t="s">
        <v>46</v>
      </c>
      <c r="E7" s="15">
        <v>10.444789108910891</v>
      </c>
      <c r="F7" s="15">
        <v>5.8286930693069312</v>
      </c>
      <c r="G7" s="15">
        <v>7.894925049504951</v>
      </c>
      <c r="H7" s="15">
        <v>14.054848514851487</v>
      </c>
      <c r="I7" s="15">
        <v>6.2890893049701013</v>
      </c>
      <c r="J7" s="89">
        <v>99.98559554259387</v>
      </c>
      <c r="L7" s="48" t="s">
        <v>89</v>
      </c>
      <c r="M7" s="48"/>
      <c r="N7" s="15">
        <v>2.0041898609176374</v>
      </c>
      <c r="O7" s="15" t="s">
        <v>46</v>
      </c>
      <c r="P7" s="15">
        <v>0.42904935566844016</v>
      </c>
      <c r="Q7" s="15">
        <v>0.19302818744916217</v>
      </c>
      <c r="R7" s="15">
        <v>0.40790458146553438</v>
      </c>
      <c r="S7" s="15">
        <v>0.51833321729616966</v>
      </c>
      <c r="T7" s="15">
        <v>0.44837000014076134</v>
      </c>
      <c r="U7" s="50">
        <v>0.41656000179817565</v>
      </c>
      <c r="V7" s="50">
        <v>0.53618650268947343</v>
      </c>
      <c r="W7" s="50">
        <v>4.7253495512350918E-2</v>
      </c>
      <c r="Y7" s="51" t="s">
        <v>113</v>
      </c>
      <c r="Z7" s="52">
        <v>46.798414349146348</v>
      </c>
      <c r="AA7" s="52">
        <v>63.962000000000003</v>
      </c>
      <c r="AB7" s="15">
        <v>1.0199999999999998</v>
      </c>
      <c r="AE7" s="75"/>
    </row>
    <row r="8" spans="1:31" s="61" customFormat="1" x14ac:dyDescent="0.25">
      <c r="A8" s="48" t="s">
        <v>90</v>
      </c>
      <c r="B8" s="48"/>
      <c r="C8" s="15">
        <v>54.561731683168318</v>
      </c>
      <c r="D8" s="15" t="s">
        <v>46</v>
      </c>
      <c r="E8" s="15">
        <v>9.8893425742574266</v>
      </c>
      <c r="F8" s="15">
        <v>8.6099504950495049</v>
      </c>
      <c r="G8" s="15">
        <v>7.124674158415842</v>
      </c>
      <c r="H8" s="15">
        <v>13.129859405940595</v>
      </c>
      <c r="I8" s="15">
        <v>6.3487089501029317</v>
      </c>
      <c r="J8" s="15">
        <v>99.902935583766293</v>
      </c>
      <c r="L8" s="48" t="s">
        <v>90</v>
      </c>
      <c r="M8" s="48"/>
      <c r="N8" s="15">
        <v>1.9904408227151524</v>
      </c>
      <c r="O8" s="15" t="s">
        <v>46</v>
      </c>
      <c r="P8" s="15">
        <v>0.4242095667546697</v>
      </c>
      <c r="Q8" s="15">
        <v>0.26001749563865256</v>
      </c>
      <c r="R8" s="15">
        <v>0.37401568346930925</v>
      </c>
      <c r="S8" s="15">
        <v>0.50736868765790133</v>
      </c>
      <c r="T8" s="15">
        <v>0.46634657247584194</v>
      </c>
      <c r="U8" s="50">
        <v>0.40086224867893921</v>
      </c>
      <c r="V8" s="50">
        <v>0.52106473876994841</v>
      </c>
      <c r="W8" s="50">
        <v>7.8073012551112431E-2</v>
      </c>
      <c r="Y8" s="51" t="s">
        <v>114</v>
      </c>
      <c r="Z8" s="52">
        <v>50</v>
      </c>
      <c r="AA8" s="52">
        <v>64.088999999999999</v>
      </c>
      <c r="AB8" s="15">
        <v>1.0199999999999998</v>
      </c>
      <c r="AE8" s="75"/>
    </row>
    <row r="9" spans="1:31" s="61" customFormat="1" x14ac:dyDescent="0.25">
      <c r="A9" s="48" t="s">
        <v>92</v>
      </c>
      <c r="B9" s="48"/>
      <c r="C9" s="15">
        <v>54.176132673267325</v>
      </c>
      <c r="D9" s="15" t="s">
        <v>46</v>
      </c>
      <c r="E9" s="15">
        <v>9.7967504950495066</v>
      </c>
      <c r="F9" s="15">
        <v>7.6128712871287139</v>
      </c>
      <c r="G9" s="15">
        <v>7.0978003960396041</v>
      </c>
      <c r="H9" s="15">
        <v>13.101152475247526</v>
      </c>
      <c r="I9" s="15">
        <v>6.2197019900009805</v>
      </c>
      <c r="J9" s="15">
        <v>98.162434069208899</v>
      </c>
      <c r="L9" s="48" t="s">
        <v>92</v>
      </c>
      <c r="M9" s="48"/>
      <c r="N9" s="15">
        <v>1.9923139375907004</v>
      </c>
      <c r="O9" s="15" t="s">
        <v>46</v>
      </c>
      <c r="P9" s="15">
        <v>0.41153718729207212</v>
      </c>
      <c r="Q9" s="15">
        <v>0.24762454436965606</v>
      </c>
      <c r="R9" s="15">
        <v>0.39714354158532406</v>
      </c>
      <c r="S9" s="15">
        <v>0.52248596523182056</v>
      </c>
      <c r="T9" s="15">
        <v>0.44852395449863636</v>
      </c>
      <c r="U9" s="50">
        <v>0.3896006180363169</v>
      </c>
      <c r="V9" s="50">
        <v>0.53808509533749938</v>
      </c>
      <c r="W9" s="50">
        <v>7.2314286626183666E-2</v>
      </c>
      <c r="Y9" s="51" t="s">
        <v>115</v>
      </c>
      <c r="Z9" s="52">
        <v>60</v>
      </c>
      <c r="AA9" s="52">
        <v>64.463999999999999</v>
      </c>
      <c r="AB9" s="15">
        <v>0.8899999999999999</v>
      </c>
      <c r="AE9" s="75"/>
    </row>
    <row r="10" spans="1:31" s="61" customFormat="1" x14ac:dyDescent="0.25">
      <c r="A10" s="48" t="s">
        <v>91</v>
      </c>
      <c r="B10" s="48"/>
      <c r="C10" s="15">
        <v>55.28318118811881</v>
      </c>
      <c r="D10" s="15" t="s">
        <v>46</v>
      </c>
      <c r="E10" s="15">
        <v>10.233967326732675</v>
      </c>
      <c r="F10" s="15">
        <v>8.1518712871287136</v>
      </c>
      <c r="G10" s="15">
        <v>7.0943800990099009</v>
      </c>
      <c r="H10" s="15">
        <v>12.97402178217822</v>
      </c>
      <c r="I10" s="15">
        <v>6.560741103813351</v>
      </c>
      <c r="J10" s="89">
        <v>100.47797961866483</v>
      </c>
      <c r="L10" s="48" t="s">
        <v>91</v>
      </c>
      <c r="M10" s="48"/>
      <c r="N10" s="15">
        <v>1.984116887554165</v>
      </c>
      <c r="O10" s="15" t="s">
        <v>46</v>
      </c>
      <c r="P10" s="15">
        <v>0.40199156068908892</v>
      </c>
      <c r="Q10" s="15">
        <v>0.25089754895273059</v>
      </c>
      <c r="R10" s="15">
        <v>0.41853523828749667</v>
      </c>
      <c r="S10" s="15">
        <v>0.5437025501072309</v>
      </c>
      <c r="T10" s="15">
        <v>0.42100689670054725</v>
      </c>
      <c r="U10" s="50">
        <v>0.37519360229772286</v>
      </c>
      <c r="V10" s="50">
        <v>0.56359202442387357</v>
      </c>
      <c r="W10" s="50">
        <v>6.1214373278403622E-2</v>
      </c>
      <c r="Y10" s="51" t="s">
        <v>116</v>
      </c>
      <c r="Z10" s="52">
        <v>65</v>
      </c>
      <c r="AA10" s="52">
        <v>64.563999999999993</v>
      </c>
      <c r="AB10" s="15">
        <v>1.1700000000000002</v>
      </c>
      <c r="AE10" s="75"/>
    </row>
    <row r="11" spans="1:31" s="61" customFormat="1" x14ac:dyDescent="0.25">
      <c r="A11" s="48" t="s">
        <v>93</v>
      </c>
      <c r="B11" s="48"/>
      <c r="C11" s="15">
        <v>55.255521782178221</v>
      </c>
      <c r="D11" s="15" t="s">
        <v>46</v>
      </c>
      <c r="E11" s="15">
        <v>9.9712346534653484</v>
      </c>
      <c r="F11" s="15">
        <v>7.6167920792079213</v>
      </c>
      <c r="G11" s="15">
        <v>7.2487820792079205</v>
      </c>
      <c r="H11" s="15">
        <v>13.566830693069308</v>
      </c>
      <c r="I11" s="15">
        <v>6.2584962258602097</v>
      </c>
      <c r="J11" s="89">
        <v>100.11726642388001</v>
      </c>
      <c r="L11" s="48" t="s">
        <v>93</v>
      </c>
      <c r="M11" s="48"/>
      <c r="N11" s="15">
        <v>1.9824510581855566</v>
      </c>
      <c r="O11" s="15" t="s">
        <v>46</v>
      </c>
      <c r="P11" s="15">
        <v>0.41799402160789151</v>
      </c>
      <c r="Q11" s="15">
        <v>0.23545990447561485</v>
      </c>
      <c r="R11" s="15">
        <v>0.41616818227673047</v>
      </c>
      <c r="S11" s="15">
        <v>0.52916321648639864</v>
      </c>
      <c r="T11" s="15">
        <v>0.44242103749632272</v>
      </c>
      <c r="U11" s="50">
        <v>0.39078663234503352</v>
      </c>
      <c r="V11" s="50">
        <v>0.54463955577424306</v>
      </c>
      <c r="W11" s="50">
        <v>6.457381188072342E-2</v>
      </c>
      <c r="Y11" s="51" t="s">
        <v>117</v>
      </c>
      <c r="Z11" s="52">
        <v>51</v>
      </c>
      <c r="AA11" s="52">
        <v>64.587000000000003</v>
      </c>
      <c r="AB11" s="15">
        <v>1.97</v>
      </c>
      <c r="AE11" s="75"/>
    </row>
    <row r="12" spans="1:31" s="61" customFormat="1" x14ac:dyDescent="0.25">
      <c r="A12" s="53" t="s">
        <v>94</v>
      </c>
      <c r="B12" s="53"/>
      <c r="C12" s="15">
        <v>54.543868316831684</v>
      </c>
      <c r="D12" s="15" t="s">
        <v>46</v>
      </c>
      <c r="E12" s="15">
        <v>10.24699801980198</v>
      </c>
      <c r="F12" s="15">
        <v>8.0062574257425752</v>
      </c>
      <c r="G12" s="15">
        <v>6.9210199009900988</v>
      </c>
      <c r="H12" s="15">
        <v>13.403762376237625</v>
      </c>
      <c r="I12" s="15">
        <v>5.7359258896186649</v>
      </c>
      <c r="J12" s="15">
        <v>99.17557450348005</v>
      </c>
      <c r="L12" s="53" t="s">
        <v>94</v>
      </c>
      <c r="M12" s="53"/>
      <c r="N12" s="15">
        <v>1.9962453519025796</v>
      </c>
      <c r="O12" s="15" t="s">
        <v>46</v>
      </c>
      <c r="P12" s="15">
        <v>0.44264420071928479</v>
      </c>
      <c r="Q12" s="15">
        <v>0.23698760107130931</v>
      </c>
      <c r="R12" s="15">
        <v>0.37389894894928394</v>
      </c>
      <c r="S12" s="15">
        <v>0.49383766261290007</v>
      </c>
      <c r="T12" s="15">
        <v>0.46115707710727682</v>
      </c>
      <c r="U12" s="50">
        <v>0.42015309036629706</v>
      </c>
      <c r="V12" s="50">
        <v>0.51711034843773018</v>
      </c>
      <c r="W12" s="50">
        <v>6.2736561195972707E-2</v>
      </c>
      <c r="Y12" s="51" t="s">
        <v>118</v>
      </c>
      <c r="Z12" s="52">
        <v>47</v>
      </c>
      <c r="AA12" s="52">
        <v>64.647999999999996</v>
      </c>
      <c r="AB12" s="15">
        <v>0.8899999999999999</v>
      </c>
      <c r="AE12" s="75"/>
    </row>
    <row r="13" spans="1:31" s="61" customFormat="1" x14ac:dyDescent="0.25">
      <c r="A13" s="48" t="s">
        <v>95</v>
      </c>
      <c r="B13" s="48"/>
      <c r="C13" s="15">
        <v>53.573772277227725</v>
      </c>
      <c r="D13" s="15" t="s">
        <v>46</v>
      </c>
      <c r="E13" s="15">
        <v>9.0857831683168317</v>
      </c>
      <c r="F13" s="15">
        <v>7.143138613861387</v>
      </c>
      <c r="G13" s="15">
        <v>7.0040842574257427</v>
      </c>
      <c r="H13" s="15">
        <v>14.739498019801982</v>
      </c>
      <c r="I13" s="15">
        <v>5.7112302715420054</v>
      </c>
      <c r="J13" s="15">
        <v>99.20289274678953</v>
      </c>
      <c r="L13" s="48" t="s">
        <v>95</v>
      </c>
      <c r="M13" s="48"/>
      <c r="N13" s="15">
        <v>1.9806739503028836</v>
      </c>
      <c r="O13" s="15" t="s">
        <v>46</v>
      </c>
      <c r="P13" s="15">
        <v>0.4234193839597995</v>
      </c>
      <c r="Q13" s="15">
        <v>0.23927499602602087</v>
      </c>
      <c r="R13" s="15">
        <v>0.40514663578492127</v>
      </c>
      <c r="S13" s="15">
        <v>0.54803346153404087</v>
      </c>
      <c r="T13" s="15">
        <v>0.40897554461503632</v>
      </c>
      <c r="U13" s="50">
        <v>0.39651912382686078</v>
      </c>
      <c r="V13" s="50">
        <v>0.57265235542482595</v>
      </c>
      <c r="W13" s="50">
        <v>3.0828520748313215E-2</v>
      </c>
      <c r="Y13" s="51" t="s">
        <v>119</v>
      </c>
      <c r="Z13" s="52">
        <v>64</v>
      </c>
      <c r="AA13" s="52">
        <v>65.174999999999997</v>
      </c>
      <c r="AB13" s="15">
        <v>1.0199999999999998</v>
      </c>
      <c r="AE13" s="75"/>
    </row>
    <row r="14" spans="1:31" s="61" customFormat="1" x14ac:dyDescent="0.25">
      <c r="A14" s="48" t="s">
        <v>96</v>
      </c>
      <c r="B14" s="48"/>
      <c r="C14" s="15">
        <v>54.822479207920786</v>
      </c>
      <c r="D14" s="15" t="s">
        <v>46</v>
      </c>
      <c r="E14" s="15">
        <v>10.151757425742574</v>
      </c>
      <c r="F14" s="15">
        <v>7.8560693069306939</v>
      </c>
      <c r="G14" s="15">
        <v>7.0792330693069303</v>
      </c>
      <c r="H14" s="15">
        <v>13.504128712871287</v>
      </c>
      <c r="I14" s="15">
        <v>6.1164964219194191</v>
      </c>
      <c r="J14" s="15">
        <v>99.705312659543182</v>
      </c>
      <c r="L14" s="48" t="s">
        <v>96</v>
      </c>
      <c r="M14" s="48"/>
      <c r="N14" s="15">
        <v>1.9872704659086278</v>
      </c>
      <c r="O14" s="15" t="s">
        <v>46</v>
      </c>
      <c r="P14" s="15">
        <v>0.41629015721792906</v>
      </c>
      <c r="Q14" s="15">
        <v>0.2324523195991853</v>
      </c>
      <c r="R14" s="15">
        <v>0.40469950412910916</v>
      </c>
      <c r="S14" s="15">
        <v>0.55306146786765642</v>
      </c>
      <c r="T14" s="15">
        <v>0.40749614161621084</v>
      </c>
      <c r="U14" s="50">
        <v>0.39517141403839678</v>
      </c>
      <c r="V14" s="50">
        <v>0.57577126286556701</v>
      </c>
      <c r="W14" s="50">
        <v>2.9057323096036258E-2</v>
      </c>
      <c r="Y14" s="51" t="s">
        <v>120</v>
      </c>
      <c r="Z14" s="52">
        <v>62</v>
      </c>
      <c r="AA14" s="52">
        <v>65.596999999999994</v>
      </c>
      <c r="AB14" s="15">
        <v>1.7400000000000002</v>
      </c>
      <c r="AE14" s="75"/>
    </row>
    <row r="15" spans="1:31" s="61" customFormat="1" x14ac:dyDescent="0.25">
      <c r="A15" s="48" t="s">
        <v>97</v>
      </c>
      <c r="B15" s="48"/>
      <c r="C15" s="15">
        <v>56.692754455445545</v>
      </c>
      <c r="D15" s="15" t="s">
        <v>46</v>
      </c>
      <c r="E15" s="15">
        <v>10.000580198019803</v>
      </c>
      <c r="F15" s="15">
        <v>7.1759207920792081</v>
      </c>
      <c r="G15" s="15">
        <v>7.7748237623762382</v>
      </c>
      <c r="H15" s="15">
        <v>13.84321584158416</v>
      </c>
      <c r="I15" s="15">
        <v>6.5738260954808352</v>
      </c>
      <c r="J15" s="89">
        <v>102.16910629350063</v>
      </c>
      <c r="L15" s="48" t="s">
        <v>97</v>
      </c>
      <c r="M15" s="48"/>
      <c r="N15" s="15">
        <v>1.9951246878886277</v>
      </c>
      <c r="O15" s="15" t="s">
        <v>46</v>
      </c>
      <c r="P15" s="15">
        <v>0.31652536790247221</v>
      </c>
      <c r="Q15" s="15">
        <v>0.24417820009633348</v>
      </c>
      <c r="R15" s="15">
        <v>0.4843562911930358</v>
      </c>
      <c r="S15" s="15">
        <v>0.60958441640359062</v>
      </c>
      <c r="T15" s="15">
        <v>0.38575845698377903</v>
      </c>
      <c r="U15" s="50">
        <v>0.30287773960359116</v>
      </c>
      <c r="V15" s="50">
        <v>0.61243661124436588</v>
      </c>
      <c r="W15" s="50">
        <v>8.4685649152042908E-2</v>
      </c>
      <c r="Y15" s="51" t="s">
        <v>121</v>
      </c>
      <c r="Z15" s="52">
        <v>47.5</v>
      </c>
      <c r="AA15" s="52">
        <v>66.043000000000006</v>
      </c>
      <c r="AB15" s="15">
        <v>1.1700000000000002</v>
      </c>
      <c r="AE15" s="75"/>
    </row>
    <row r="16" spans="1:31" s="61" customFormat="1" x14ac:dyDescent="0.25">
      <c r="A16" s="48" t="s">
        <v>98</v>
      </c>
      <c r="B16" s="48"/>
      <c r="C16" s="15">
        <v>55.278475247524753</v>
      </c>
      <c r="D16" s="15" t="s">
        <v>46</v>
      </c>
      <c r="E16" s="15">
        <v>9.9745188118811896</v>
      </c>
      <c r="F16" s="15">
        <v>7.703702970297031</v>
      </c>
      <c r="G16" s="15">
        <v>7.2993047524752477</v>
      </c>
      <c r="H16" s="15">
        <v>13.682305940594061</v>
      </c>
      <c r="I16" s="15">
        <v>6.1618331536123909</v>
      </c>
      <c r="J16" s="89">
        <v>100.23911117341439</v>
      </c>
      <c r="L16" s="48" t="s">
        <v>98</v>
      </c>
      <c r="M16" s="48"/>
      <c r="N16" s="15">
        <v>1.9944532648477069</v>
      </c>
      <c r="O16" s="15" t="s">
        <v>46</v>
      </c>
      <c r="P16" s="15">
        <v>0.38918573389556987</v>
      </c>
      <c r="Q16" s="15">
        <v>0.23818937171793389</v>
      </c>
      <c r="R16" s="15">
        <v>0.42725740289919956</v>
      </c>
      <c r="S16" s="15">
        <v>0.54484503679465934</v>
      </c>
      <c r="T16" s="15">
        <v>0.42495037821799275</v>
      </c>
      <c r="U16" s="50">
        <v>0.36902497386925753</v>
      </c>
      <c r="V16" s="50">
        <v>0.56181440782286152</v>
      </c>
      <c r="W16" s="50">
        <v>6.9160618307881006E-2</v>
      </c>
      <c r="Y16" s="51" t="s">
        <v>122</v>
      </c>
      <c r="Z16" s="52">
        <v>61</v>
      </c>
      <c r="AA16" s="52">
        <v>66.046999999999997</v>
      </c>
      <c r="AB16" s="15">
        <v>0.8899999999999999</v>
      </c>
      <c r="AE16" s="75"/>
    </row>
    <row r="17" spans="1:31" s="61" customFormat="1" x14ac:dyDescent="0.25">
      <c r="A17" s="48" t="s">
        <v>98</v>
      </c>
      <c r="B17" s="48"/>
      <c r="C17" s="15">
        <v>55.40159801980198</v>
      </c>
      <c r="D17" s="15" t="s">
        <v>46</v>
      </c>
      <c r="E17" s="15">
        <v>9.1296425742574261</v>
      </c>
      <c r="F17" s="15">
        <v>7.4132376237623774</v>
      </c>
      <c r="G17" s="15">
        <v>7.859158514851484</v>
      </c>
      <c r="H17" s="15">
        <v>14.182410891089111</v>
      </c>
      <c r="I17" s="15">
        <v>5.9818684442701695</v>
      </c>
      <c r="J17" s="89">
        <v>100.11404478090384</v>
      </c>
      <c r="L17" s="48" t="s">
        <v>99</v>
      </c>
      <c r="M17" s="48"/>
      <c r="N17" s="15">
        <v>2.0120162928612157</v>
      </c>
      <c r="O17" s="15" t="s">
        <v>46</v>
      </c>
      <c r="P17" s="15">
        <v>0.40913241457596072</v>
      </c>
      <c r="Q17" s="15">
        <v>0.20726065313569958</v>
      </c>
      <c r="R17" s="15">
        <v>0.39966570097454568</v>
      </c>
      <c r="S17" s="15">
        <v>0.53808413590798398</v>
      </c>
      <c r="T17" s="15">
        <v>0.42283151721367773</v>
      </c>
      <c r="U17" s="50">
        <v>0.40266609293179079</v>
      </c>
      <c r="V17" s="50">
        <v>0.55997020566784028</v>
      </c>
      <c r="W17" s="50">
        <v>3.7363701400368932E-2</v>
      </c>
      <c r="Y17" s="51" t="s">
        <v>123</v>
      </c>
      <c r="Z17" s="52">
        <v>58</v>
      </c>
      <c r="AA17" s="52">
        <v>66.144000000000005</v>
      </c>
      <c r="AB17" s="154">
        <v>1.7400000000000002</v>
      </c>
      <c r="AE17" s="75"/>
    </row>
    <row r="18" spans="1:31" s="61" customFormat="1" x14ac:dyDescent="0.25">
      <c r="B18" s="39" t="s">
        <v>213</v>
      </c>
      <c r="C18" s="65">
        <f>AVERAGE(C4:C17)</f>
        <v>55.105171782178218</v>
      </c>
      <c r="D18" s="65"/>
      <c r="E18" s="65">
        <f t="shared" ref="E18:J18" si="0">AVERAGE(E4:E17)</f>
        <v>10.009494342291372</v>
      </c>
      <c r="F18" s="65">
        <f t="shared" si="0"/>
        <v>7.5603606789250346</v>
      </c>
      <c r="G18" s="65">
        <f t="shared" si="0"/>
        <v>7.2495499009901012</v>
      </c>
      <c r="H18" s="65">
        <f t="shared" si="0"/>
        <v>13.532064780763791</v>
      </c>
      <c r="I18" s="65">
        <f t="shared" si="0"/>
        <v>6.2322209307210779</v>
      </c>
      <c r="J18" s="98">
        <f t="shared" si="0"/>
        <v>99.991063264525891</v>
      </c>
      <c r="L18" s="48"/>
      <c r="M18" s="39" t="s">
        <v>214</v>
      </c>
      <c r="N18" s="65">
        <f>AVERAGE(N4:N17)</f>
        <v>1.9940298758434623</v>
      </c>
      <c r="O18" s="65"/>
      <c r="P18" s="65">
        <f t="shared" ref="P18:W18" si="1">AVERAGE(P4:P17)</f>
        <v>0.41474151171938844</v>
      </c>
      <c r="Q18" s="65">
        <f t="shared" si="1"/>
        <v>0.23177414095207152</v>
      </c>
      <c r="R18" s="65">
        <f t="shared" si="1"/>
        <v>0.40414123148913361</v>
      </c>
      <c r="S18" s="65">
        <f t="shared" si="1"/>
        <v>0.5303977006490761</v>
      </c>
      <c r="T18" s="65">
        <f t="shared" si="1"/>
        <v>0.43383802090091422</v>
      </c>
      <c r="U18" s="62">
        <f t="shared" si="1"/>
        <v>0.39487064610487754</v>
      </c>
      <c r="V18" s="62">
        <f t="shared" si="1"/>
        <v>0.54989407127431178</v>
      </c>
      <c r="W18" s="62">
        <f t="shared" si="1"/>
        <v>5.5235282620810684E-2</v>
      </c>
      <c r="Y18" s="39" t="s">
        <v>217</v>
      </c>
      <c r="Z18" s="64">
        <f>AVERAGE(Z4:Z17)</f>
        <v>53.419632045462741</v>
      </c>
      <c r="AA18" s="64"/>
      <c r="AE18" s="75"/>
    </row>
    <row r="19" spans="1:31" x14ac:dyDescent="0.25">
      <c r="B19" s="19" t="s">
        <v>48</v>
      </c>
      <c r="C19" s="15">
        <f>STDEV(C4:C17)</f>
        <v>0.74475780921615431</v>
      </c>
      <c r="D19" s="15"/>
      <c r="E19" s="15">
        <f t="shared" ref="E19:J19" si="2">STDEV(E4:E17)</f>
        <v>0.49549131508618011</v>
      </c>
      <c r="F19" s="15">
        <f t="shared" si="2"/>
        <v>0.65604059573354501</v>
      </c>
      <c r="G19" s="15">
        <f t="shared" si="2"/>
        <v>0.38461810113822442</v>
      </c>
      <c r="H19" s="15">
        <f t="shared" si="2"/>
        <v>0.55324982465003569</v>
      </c>
      <c r="I19" s="15">
        <f t="shared" si="2"/>
        <v>0.28103607256563795</v>
      </c>
      <c r="J19" s="15">
        <f t="shared" si="2"/>
        <v>0.91696814794766779</v>
      </c>
      <c r="L19" s="48"/>
      <c r="M19" s="14" t="s">
        <v>48</v>
      </c>
      <c r="N19" s="15">
        <f>STDEV(N4:N17)</f>
        <v>9.131301706172679E-3</v>
      </c>
      <c r="O19" s="15"/>
      <c r="P19" s="15">
        <f t="shared" ref="P19:W19" si="3">STDEV(P4:P17)</f>
        <v>3.4252060736948246E-2</v>
      </c>
      <c r="Q19" s="15">
        <f t="shared" si="3"/>
        <v>2.0402433913642905E-2</v>
      </c>
      <c r="R19" s="15">
        <f t="shared" si="3"/>
        <v>2.9061429813280148E-2</v>
      </c>
      <c r="S19" s="15">
        <f t="shared" si="3"/>
        <v>3.0284535607413263E-2</v>
      </c>
      <c r="T19" s="15">
        <f t="shared" si="3"/>
        <v>2.3223499421333671E-2</v>
      </c>
      <c r="U19" s="50">
        <f t="shared" si="3"/>
        <v>3.3897510087886981E-2</v>
      </c>
      <c r="V19" s="50">
        <f t="shared" si="3"/>
        <v>2.6333201664340347E-2</v>
      </c>
      <c r="W19" s="50">
        <f t="shared" si="3"/>
        <v>1.9852089219040477E-2</v>
      </c>
      <c r="Y19" s="14" t="s">
        <v>48</v>
      </c>
      <c r="Z19" s="51">
        <f>STDEV(Z4:Z17)</f>
        <v>8.1392080668211495</v>
      </c>
      <c r="AC19" s="35"/>
      <c r="AD19" s="35"/>
      <c r="AE19" s="75"/>
    </row>
    <row r="20" spans="1:31" x14ac:dyDescent="0.25">
      <c r="A20" s="166" t="s">
        <v>196</v>
      </c>
      <c r="B20" s="166"/>
      <c r="C20" s="166"/>
      <c r="D20" s="166"/>
      <c r="E20" s="166"/>
      <c r="F20" s="166"/>
      <c r="G20" s="166"/>
      <c r="H20" s="166"/>
      <c r="I20" s="166"/>
      <c r="J20" s="166"/>
      <c r="L20" s="163" t="s">
        <v>196</v>
      </c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Y20" s="163" t="s">
        <v>196</v>
      </c>
      <c r="Z20" s="163"/>
      <c r="AA20" s="163"/>
      <c r="AC20" s="35"/>
      <c r="AD20" s="35"/>
      <c r="AE20" s="75"/>
    </row>
    <row r="21" spans="1:31" s="66" customFormat="1" ht="18.75" x14ac:dyDescent="0.35">
      <c r="C21" s="73" t="s">
        <v>206</v>
      </c>
      <c r="D21" s="73" t="s">
        <v>207</v>
      </c>
      <c r="E21" s="73" t="s">
        <v>208</v>
      </c>
      <c r="F21" s="37" t="s">
        <v>202</v>
      </c>
      <c r="G21" s="37" t="s">
        <v>204</v>
      </c>
      <c r="H21" s="37" t="s">
        <v>205</v>
      </c>
      <c r="I21" s="73" t="s">
        <v>209</v>
      </c>
      <c r="J21" s="11" t="s">
        <v>176</v>
      </c>
      <c r="L21" s="12" t="s">
        <v>53</v>
      </c>
      <c r="M21" s="12"/>
      <c r="N21" s="33" t="s">
        <v>206</v>
      </c>
      <c r="O21" s="33" t="s">
        <v>207</v>
      </c>
      <c r="P21" s="33" t="s">
        <v>208</v>
      </c>
      <c r="Q21" s="32" t="s">
        <v>202</v>
      </c>
      <c r="R21" s="32" t="s">
        <v>204</v>
      </c>
      <c r="S21" s="32" t="s">
        <v>205</v>
      </c>
      <c r="T21" s="33" t="s">
        <v>209</v>
      </c>
      <c r="U21" s="33" t="s">
        <v>83</v>
      </c>
      <c r="V21" s="33" t="s">
        <v>84</v>
      </c>
      <c r="W21" s="33" t="s">
        <v>85</v>
      </c>
      <c r="Y21" s="37" t="s">
        <v>53</v>
      </c>
      <c r="Z21" s="37" t="s">
        <v>195</v>
      </c>
      <c r="AA21" s="38" t="s">
        <v>216</v>
      </c>
      <c r="AB21" s="150" t="s">
        <v>234</v>
      </c>
      <c r="AE21" s="75"/>
    </row>
    <row r="22" spans="1:31" s="66" customFormat="1" x14ac:dyDescent="0.25">
      <c r="A22" s="54" t="s">
        <v>100</v>
      </c>
      <c r="B22" s="54"/>
      <c r="C22" s="67">
        <v>54.671024752475248</v>
      </c>
      <c r="D22" s="67" t="s">
        <v>46</v>
      </c>
      <c r="E22" s="67">
        <v>9.9387108910891087</v>
      </c>
      <c r="F22" s="67">
        <v>7.6258316831683173</v>
      </c>
      <c r="G22" s="67">
        <v>7.0058432673267328</v>
      </c>
      <c r="H22" s="67">
        <v>13.252457425742575</v>
      </c>
      <c r="I22" s="67">
        <v>6.4361572394863247</v>
      </c>
      <c r="J22" s="67">
        <v>99.195248031565541</v>
      </c>
      <c r="L22" s="54" t="s">
        <v>100</v>
      </c>
      <c r="M22" s="54"/>
      <c r="N22" s="49">
        <v>1.9882825355490816</v>
      </c>
      <c r="O22" s="49" t="s">
        <v>46</v>
      </c>
      <c r="P22" s="49">
        <v>0.39585187436608404</v>
      </c>
      <c r="Q22" s="49">
        <v>0.24362899176002772</v>
      </c>
      <c r="R22" s="49">
        <v>0.42193704986712982</v>
      </c>
      <c r="S22" s="49">
        <v>0.55022020726072396</v>
      </c>
      <c r="T22" s="49">
        <v>0.41725749301555748</v>
      </c>
      <c r="U22" s="55">
        <v>0.37294629043043637</v>
      </c>
      <c r="V22" s="55">
        <v>0.56871616483108423</v>
      </c>
      <c r="W22" s="55">
        <v>5.8337544738479408E-2</v>
      </c>
      <c r="Y22" s="76" t="s">
        <v>125</v>
      </c>
      <c r="Z22" s="77">
        <v>46</v>
      </c>
      <c r="AA22" s="77">
        <v>67.393000000000001</v>
      </c>
      <c r="AB22" s="170">
        <v>2.78</v>
      </c>
      <c r="AE22" s="75"/>
    </row>
    <row r="23" spans="1:31" s="66" customFormat="1" x14ac:dyDescent="0.25">
      <c r="A23" s="54" t="s">
        <v>101</v>
      </c>
      <c r="B23" s="54"/>
      <c r="C23" s="49">
        <v>56.361609900990096</v>
      </c>
      <c r="D23" s="49" t="s">
        <v>46</v>
      </c>
      <c r="E23" s="49">
        <v>10.202608910891088</v>
      </c>
      <c r="F23" s="49">
        <v>8.2065445544554461</v>
      </c>
      <c r="G23" s="49">
        <v>7.6518885148514846</v>
      </c>
      <c r="H23" s="49">
        <v>13.243284158415843</v>
      </c>
      <c r="I23" s="49">
        <v>6.7192353690814626</v>
      </c>
      <c r="J23" s="86">
        <v>102.56745358690324</v>
      </c>
      <c r="L23" s="54" t="s">
        <v>101</v>
      </c>
      <c r="M23" s="54"/>
      <c r="N23" s="49">
        <v>2.0056985548734096</v>
      </c>
      <c r="O23" s="49" t="s">
        <v>46</v>
      </c>
      <c r="P23" s="49">
        <v>0.40179702611278301</v>
      </c>
      <c r="Q23" s="49">
        <v>0.2121987487419765</v>
      </c>
      <c r="R23" s="49">
        <v>0.41110080262788395</v>
      </c>
      <c r="S23" s="49">
        <v>0.54403023192058497</v>
      </c>
      <c r="T23" s="49">
        <v>0.42730368252732631</v>
      </c>
      <c r="U23" s="55">
        <v>0.39196016740148182</v>
      </c>
      <c r="V23" s="55">
        <v>0.5600856964103863</v>
      </c>
      <c r="W23" s="55">
        <v>4.7954136188131935E-2</v>
      </c>
      <c r="Y23" s="56" t="s">
        <v>126</v>
      </c>
      <c r="Z23" s="57">
        <v>54</v>
      </c>
      <c r="AA23" s="57">
        <v>67.602999999999994</v>
      </c>
      <c r="AB23" s="58">
        <v>4.46</v>
      </c>
      <c r="AE23" s="75"/>
    </row>
    <row r="24" spans="1:31" s="66" customFormat="1" x14ac:dyDescent="0.25">
      <c r="A24" s="54" t="s">
        <v>102</v>
      </c>
      <c r="B24" s="54"/>
      <c r="C24" s="49">
        <v>54.349875999999995</v>
      </c>
      <c r="D24" s="49" t="s">
        <v>46</v>
      </c>
      <c r="E24" s="49">
        <v>9.945329000000001</v>
      </c>
      <c r="F24" s="49">
        <v>7.7590700000000004</v>
      </c>
      <c r="G24" s="49">
        <v>7.2626420999999999</v>
      </c>
      <c r="H24" s="49">
        <v>13.243130999999998</v>
      </c>
      <c r="I24" s="49">
        <v>6.4326080000000001</v>
      </c>
      <c r="J24" s="49">
        <v>99.199116099999998</v>
      </c>
      <c r="L24" s="54" t="s">
        <v>102</v>
      </c>
      <c r="M24" s="54"/>
      <c r="N24" s="49">
        <v>2.0000251558912741</v>
      </c>
      <c r="O24" s="49" t="s">
        <v>46</v>
      </c>
      <c r="P24" s="49">
        <v>0.39293089294099037</v>
      </c>
      <c r="Q24" s="49">
        <v>0.23504924944193856</v>
      </c>
      <c r="R24" s="49">
        <v>0.42002909134484717</v>
      </c>
      <c r="S24" s="49">
        <v>0.52522611560800625</v>
      </c>
      <c r="T24" s="49">
        <v>0.44860746880650226</v>
      </c>
      <c r="U24" s="55">
        <v>0.37493075470655196</v>
      </c>
      <c r="V24" s="55">
        <v>0.53933867553334014</v>
      </c>
      <c r="W24" s="55">
        <v>8.5730569760107844E-2</v>
      </c>
      <c r="Y24" s="56" t="s">
        <v>124</v>
      </c>
      <c r="Z24" s="57">
        <v>49</v>
      </c>
      <c r="AA24" s="57">
        <v>67.188000000000002</v>
      </c>
      <c r="AB24" s="58">
        <v>1.3399999999999999</v>
      </c>
      <c r="AE24" s="75"/>
    </row>
    <row r="25" spans="1:31" s="66" customFormat="1" x14ac:dyDescent="0.25">
      <c r="A25" s="54" t="s">
        <v>103</v>
      </c>
      <c r="B25" s="54"/>
      <c r="C25" s="49">
        <v>55.053222999999996</v>
      </c>
      <c r="D25" s="49" t="s">
        <v>46</v>
      </c>
      <c r="E25" s="49">
        <v>7.8452400000000004</v>
      </c>
      <c r="F25" s="49">
        <v>9.5539400000000008</v>
      </c>
      <c r="G25" s="49">
        <v>7.3137686999999998</v>
      </c>
      <c r="H25" s="49">
        <v>13.947614999999999</v>
      </c>
      <c r="I25" s="49">
        <v>6.3875820000000001</v>
      </c>
      <c r="J25" s="86">
        <v>100.3590087</v>
      </c>
      <c r="L25" s="54" t="s">
        <v>103</v>
      </c>
      <c r="M25" s="54"/>
      <c r="N25" s="49">
        <v>1.9818007890420002</v>
      </c>
      <c r="O25" s="49" t="s">
        <v>46</v>
      </c>
      <c r="P25" s="49">
        <v>0.44180009385959351</v>
      </c>
      <c r="Q25" s="49">
        <v>0.24263730959612087</v>
      </c>
      <c r="R25" s="49">
        <v>0.38582838886463089</v>
      </c>
      <c r="S25" s="49">
        <v>0.50150303980417155</v>
      </c>
      <c r="T25" s="49">
        <v>0.46478201867662872</v>
      </c>
      <c r="U25" s="55">
        <v>0.41279474409975037</v>
      </c>
      <c r="V25" s="55">
        <v>0.51900113263951109</v>
      </c>
      <c r="W25" s="55">
        <v>6.8204123260738547E-2</v>
      </c>
      <c r="Y25" s="56" t="s">
        <v>127</v>
      </c>
      <c r="Z25" s="57">
        <v>51</v>
      </c>
      <c r="AA25" s="57">
        <v>69.478999999999999</v>
      </c>
      <c r="AB25" s="58">
        <v>1.01</v>
      </c>
      <c r="AE25" s="75"/>
    </row>
    <row r="26" spans="1:31" s="66" customFormat="1" x14ac:dyDescent="0.25">
      <c r="A26" s="54" t="s">
        <v>104</v>
      </c>
      <c r="B26" s="54"/>
      <c r="C26" s="49">
        <v>54.144526999999997</v>
      </c>
      <c r="D26" s="49" t="s">
        <v>46</v>
      </c>
      <c r="E26" s="49">
        <v>6.4126170000000009</v>
      </c>
      <c r="F26" s="49">
        <v>9.9074800000000014</v>
      </c>
      <c r="G26" s="49">
        <v>8.1765053999999999</v>
      </c>
      <c r="H26" s="49">
        <v>16.006715999999997</v>
      </c>
      <c r="I26" s="49">
        <v>5.1156679999999994</v>
      </c>
      <c r="J26" s="86">
        <v>100.0643934</v>
      </c>
      <c r="L26" s="54" t="s">
        <v>104</v>
      </c>
      <c r="M26" s="54"/>
      <c r="N26" s="49">
        <v>2.0109182886419403</v>
      </c>
      <c r="O26" s="49" t="s">
        <v>46</v>
      </c>
      <c r="P26" s="49">
        <v>0.33773234511850658</v>
      </c>
      <c r="Q26" s="49">
        <v>0.29185189502480202</v>
      </c>
      <c r="R26" s="49">
        <v>0.39825715191537597</v>
      </c>
      <c r="S26" s="49">
        <v>0.54586555615228494</v>
      </c>
      <c r="T26" s="49">
        <v>0.45237193618803334</v>
      </c>
      <c r="U26" s="55">
        <v>0.32858410619371492</v>
      </c>
      <c r="V26" s="55">
        <v>0.54682934706502573</v>
      </c>
      <c r="W26" s="55">
        <v>0.12458654674125935</v>
      </c>
      <c r="Y26" s="56" t="s">
        <v>128</v>
      </c>
      <c r="Z26" s="57">
        <v>50</v>
      </c>
      <c r="AA26" s="57">
        <v>69.667000000000002</v>
      </c>
      <c r="AB26" s="58">
        <v>1.0999999999999999</v>
      </c>
      <c r="AE26" s="75"/>
    </row>
    <row r="27" spans="1:31" s="66" customFormat="1" x14ac:dyDescent="0.25">
      <c r="A27" s="54" t="s">
        <v>104</v>
      </c>
      <c r="B27" s="54"/>
      <c r="C27" s="49">
        <v>54.144526999999997</v>
      </c>
      <c r="D27" s="49" t="s">
        <v>46</v>
      </c>
      <c r="E27" s="49">
        <v>6.4126170000000009</v>
      </c>
      <c r="F27" s="49">
        <v>9.9074800000000014</v>
      </c>
      <c r="G27" s="49">
        <v>8.1765053999999999</v>
      </c>
      <c r="H27" s="49">
        <v>16.006715999999997</v>
      </c>
      <c r="I27" s="49">
        <v>5.1156679999999994</v>
      </c>
      <c r="J27" s="86">
        <v>100.0643934</v>
      </c>
      <c r="L27" s="54" t="s">
        <v>105</v>
      </c>
      <c r="M27" s="54"/>
      <c r="N27" s="49">
        <v>2.0047592313581801</v>
      </c>
      <c r="O27" s="49" t="s">
        <v>46</v>
      </c>
      <c r="P27" s="49">
        <v>0.34734986111329685</v>
      </c>
      <c r="Q27" s="49">
        <v>0.27560241752536085</v>
      </c>
      <c r="R27" s="49">
        <v>0.41181728385110572</v>
      </c>
      <c r="S27" s="49">
        <v>0.55396462887877218</v>
      </c>
      <c r="T27" s="49">
        <v>0.44052484050684626</v>
      </c>
      <c r="U27" s="55">
        <v>0.33567846765567483</v>
      </c>
      <c r="V27" s="55">
        <v>0.55703418279632833</v>
      </c>
      <c r="W27" s="55">
        <v>0.1072873495479969</v>
      </c>
      <c r="Y27" s="56" t="s">
        <v>129</v>
      </c>
      <c r="Z27" s="57">
        <v>49</v>
      </c>
      <c r="AA27" s="57">
        <v>69.801000000000002</v>
      </c>
      <c r="AB27" s="58">
        <v>1.49</v>
      </c>
      <c r="AE27" s="75"/>
    </row>
    <row r="28" spans="1:31" s="66" customFormat="1" x14ac:dyDescent="0.25">
      <c r="A28" s="54" t="s">
        <v>105</v>
      </c>
      <c r="B28" s="54"/>
      <c r="C28" s="49">
        <v>55.162154000000001</v>
      </c>
      <c r="D28" s="49" t="s">
        <v>46</v>
      </c>
      <c r="E28" s="49">
        <v>9.7367860000000004</v>
      </c>
      <c r="F28" s="49">
        <v>7.7976800000000006</v>
      </c>
      <c r="G28" s="49">
        <v>7.5286385999999998</v>
      </c>
      <c r="H28" s="49">
        <v>13.418756999999999</v>
      </c>
      <c r="I28" s="49">
        <v>6.7167699999999995</v>
      </c>
      <c r="J28" s="86">
        <v>100.5255956</v>
      </c>
      <c r="L28" s="54" t="s">
        <v>108</v>
      </c>
      <c r="M28" s="54"/>
      <c r="N28" s="49">
        <v>2.040580324638809</v>
      </c>
      <c r="O28" s="49" t="s">
        <v>46</v>
      </c>
      <c r="P28" s="49">
        <v>0.39810398484079512</v>
      </c>
      <c r="Q28" s="49">
        <v>0.41534430399786587</v>
      </c>
      <c r="R28" s="49">
        <v>0.42306063306291547</v>
      </c>
      <c r="S28" s="49">
        <v>0.2420306405762141</v>
      </c>
      <c r="T28" s="49">
        <v>0.46624821045770209</v>
      </c>
      <c r="U28" s="55">
        <v>0.3219580366865184</v>
      </c>
      <c r="V28" s="55">
        <v>0.34171659964561663</v>
      </c>
      <c r="W28" s="55">
        <v>0.33632536366786492</v>
      </c>
      <c r="Y28" s="56" t="s">
        <v>130</v>
      </c>
      <c r="Z28" s="57">
        <v>52</v>
      </c>
      <c r="AA28" s="57">
        <v>69.938000000000002</v>
      </c>
      <c r="AB28" s="58">
        <v>1.66</v>
      </c>
      <c r="AE28" s="75"/>
    </row>
    <row r="29" spans="1:31" s="66" customFormat="1" x14ac:dyDescent="0.25">
      <c r="A29" s="54" t="s">
        <v>106</v>
      </c>
      <c r="B29" s="54"/>
      <c r="C29" s="49">
        <v>55.501654000000002</v>
      </c>
      <c r="D29" s="49" t="s">
        <v>46</v>
      </c>
      <c r="E29" s="49">
        <v>8.0795700000000004</v>
      </c>
      <c r="F29" s="49">
        <v>8.6618399999999998</v>
      </c>
      <c r="G29" s="49">
        <v>7.7611758000000002</v>
      </c>
      <c r="H29" s="49">
        <v>14.304114</v>
      </c>
      <c r="I29" s="49">
        <v>6.0802959999999997</v>
      </c>
      <c r="J29" s="86">
        <v>100.50799980000002</v>
      </c>
      <c r="L29" s="54" t="s">
        <v>106</v>
      </c>
      <c r="M29" s="54"/>
      <c r="N29" s="49">
        <v>1.9965558512420483</v>
      </c>
      <c r="O29" s="49" t="s">
        <v>46</v>
      </c>
      <c r="P29" s="49">
        <v>0.34471496955491948</v>
      </c>
      <c r="Q29" s="49">
        <v>0.28197608380913081</v>
      </c>
      <c r="R29" s="49">
        <v>0.41888368926481923</v>
      </c>
      <c r="S29" s="49">
        <v>0.57338408491919401</v>
      </c>
      <c r="T29" s="49">
        <v>0.40902040233992776</v>
      </c>
      <c r="U29" s="55">
        <v>0.32968945738705291</v>
      </c>
      <c r="V29" s="55">
        <v>0.58365377230606708</v>
      </c>
      <c r="W29" s="55">
        <v>8.6656770306880015E-2</v>
      </c>
      <c r="Y29" s="56" t="s">
        <v>131</v>
      </c>
      <c r="Z29" s="58">
        <v>8.1999999999999993</v>
      </c>
      <c r="AA29" s="57">
        <v>74.849999999999994</v>
      </c>
      <c r="AB29" s="58">
        <v>1.66</v>
      </c>
      <c r="AE29" s="75"/>
    </row>
    <row r="30" spans="1:31" s="66" customFormat="1" x14ac:dyDescent="0.25">
      <c r="A30" s="54" t="s">
        <v>107</v>
      </c>
      <c r="B30" s="54"/>
      <c r="C30" s="49">
        <v>54.704119999999996</v>
      </c>
      <c r="D30" s="49" t="s">
        <v>46</v>
      </c>
      <c r="E30" s="49">
        <v>9.6327820000000006</v>
      </c>
      <c r="F30" s="49">
        <v>7.8160500000000006</v>
      </c>
      <c r="G30" s="49">
        <v>7.7230775999999999</v>
      </c>
      <c r="H30" s="49">
        <v>13.914548999999999</v>
      </c>
      <c r="I30" s="49">
        <v>6.0776639999999995</v>
      </c>
      <c r="J30" s="86">
        <v>100.00990759999999</v>
      </c>
      <c r="L30" s="54" t="s">
        <v>107</v>
      </c>
      <c r="M30" s="54"/>
      <c r="N30" s="49">
        <v>2.0130263220428257</v>
      </c>
      <c r="O30" s="49" t="s">
        <v>46</v>
      </c>
      <c r="P30" s="49">
        <v>0.34537152070670701</v>
      </c>
      <c r="Q30" s="49">
        <v>0.26273747297143146</v>
      </c>
      <c r="R30" s="49">
        <v>0.41964469389657799</v>
      </c>
      <c r="S30" s="49">
        <v>0.55587680975746945</v>
      </c>
      <c r="T30" s="49">
        <v>0.42757838405086301</v>
      </c>
      <c r="U30" s="55">
        <v>0.33604503188085028</v>
      </c>
      <c r="V30" s="55">
        <v>0.56522840415829401</v>
      </c>
      <c r="W30" s="55">
        <v>9.8726563960855662E-2</v>
      </c>
      <c r="Y30" s="56" t="s">
        <v>132</v>
      </c>
      <c r="Z30" s="59">
        <v>9</v>
      </c>
      <c r="AA30" s="57">
        <v>74.849999999999994</v>
      </c>
      <c r="AB30" s="58">
        <v>2.06</v>
      </c>
      <c r="AE30" s="75"/>
    </row>
    <row r="31" spans="1:31" s="66" customFormat="1" x14ac:dyDescent="0.25">
      <c r="B31" s="82" t="s">
        <v>213</v>
      </c>
      <c r="C31" s="67">
        <f>AVERAGE(C22:C30)</f>
        <v>54.899190628162813</v>
      </c>
      <c r="D31" s="67"/>
      <c r="E31" s="67">
        <f t="shared" ref="E31:J31" si="4">AVERAGE(E22:E30)</f>
        <v>8.6895845335533544</v>
      </c>
      <c r="F31" s="67">
        <f t="shared" si="4"/>
        <v>8.581768470847086</v>
      </c>
      <c r="G31" s="67">
        <f t="shared" si="4"/>
        <v>7.6222272646864679</v>
      </c>
      <c r="H31" s="67">
        <f t="shared" si="4"/>
        <v>14.148593287128712</v>
      </c>
      <c r="I31" s="67">
        <f t="shared" si="4"/>
        <v>6.1201831787297536</v>
      </c>
      <c r="J31" s="140">
        <f t="shared" si="4"/>
        <v>100.27701291316319</v>
      </c>
      <c r="M31" s="42" t="s">
        <v>214</v>
      </c>
      <c r="N31" s="67">
        <f>AVERAGE(N22:N30)</f>
        <v>2.0046274503643966</v>
      </c>
      <c r="O31" s="67"/>
      <c r="P31" s="67">
        <f t="shared" ref="P31:W31" si="5">AVERAGE(P22:P30)</f>
        <v>0.37840584095707519</v>
      </c>
      <c r="Q31" s="67">
        <f t="shared" si="5"/>
        <v>0.27344738587429496</v>
      </c>
      <c r="R31" s="67">
        <f t="shared" si="5"/>
        <v>0.4122843094105873</v>
      </c>
      <c r="S31" s="67">
        <f t="shared" si="5"/>
        <v>0.51023347943082464</v>
      </c>
      <c r="T31" s="67">
        <f t="shared" si="5"/>
        <v>0.439299381841043</v>
      </c>
      <c r="U31" s="68">
        <f t="shared" si="5"/>
        <v>0.35606522849355904</v>
      </c>
      <c r="V31" s="68">
        <f t="shared" si="5"/>
        <v>0.531289330598406</v>
      </c>
      <c r="W31" s="68">
        <f t="shared" si="5"/>
        <v>0.11264544090803495</v>
      </c>
      <c r="Y31" s="56" t="s">
        <v>109</v>
      </c>
      <c r="Z31" s="78">
        <v>13.403544058956276</v>
      </c>
      <c r="AA31" s="57">
        <v>78</v>
      </c>
      <c r="AB31" s="58">
        <v>1.01</v>
      </c>
      <c r="AE31" s="75"/>
    </row>
    <row r="32" spans="1:31" s="66" customFormat="1" x14ac:dyDescent="0.25">
      <c r="B32" s="83" t="s">
        <v>48</v>
      </c>
      <c r="C32" s="49">
        <f>STDEV(C22:C30)</f>
        <v>0.7181052422261468</v>
      </c>
      <c r="D32" s="49"/>
      <c r="E32" s="49">
        <f t="shared" ref="E32:J32" si="6">STDEV(E22:E30)</f>
        <v>1.5356962460379078</v>
      </c>
      <c r="F32" s="49">
        <f t="shared" si="6"/>
        <v>0.96171146004467722</v>
      </c>
      <c r="G32" s="49">
        <f t="shared" si="6"/>
        <v>0.39653846362668022</v>
      </c>
      <c r="H32" s="49">
        <f t="shared" si="6"/>
        <v>1.1180207279249328</v>
      </c>
      <c r="I32" s="49">
        <f t="shared" si="6"/>
        <v>0.61290606171498552</v>
      </c>
      <c r="J32" s="49">
        <f t="shared" si="6"/>
        <v>0.99132652573636171</v>
      </c>
      <c r="M32" s="18" t="s">
        <v>48</v>
      </c>
      <c r="N32" s="69">
        <f>STDEV(N22:N30)</f>
        <v>1.6876144500643148E-2</v>
      </c>
      <c r="O32" s="49"/>
      <c r="P32" s="69">
        <f t="shared" ref="P32:W32" si="7">STDEV(P22:P30)</f>
        <v>3.5906972184020516E-2</v>
      </c>
      <c r="Q32" s="49">
        <f t="shared" si="7"/>
        <v>5.8874608570005656E-2</v>
      </c>
      <c r="R32" s="69">
        <f t="shared" si="7"/>
        <v>1.2576311818950185E-2</v>
      </c>
      <c r="S32" s="49">
        <f t="shared" si="7"/>
        <v>0.10260865720485167</v>
      </c>
      <c r="T32" s="69">
        <f t="shared" si="7"/>
        <v>2.036718594579312E-2</v>
      </c>
      <c r="U32" s="55">
        <f t="shared" si="7"/>
        <v>3.2745581989565939E-2</v>
      </c>
      <c r="V32" s="55">
        <f t="shared" si="7"/>
        <v>7.3469207567226025E-2</v>
      </c>
      <c r="W32" s="55">
        <f t="shared" si="7"/>
        <v>8.7254589154622919E-2</v>
      </c>
      <c r="Y32" s="56" t="s">
        <v>109</v>
      </c>
      <c r="Z32" s="78">
        <v>11.985101568205208</v>
      </c>
      <c r="AA32" s="57">
        <v>78</v>
      </c>
      <c r="AB32" s="58"/>
      <c r="AE32" s="75"/>
    </row>
    <row r="33" spans="12:31" s="66" customFormat="1" x14ac:dyDescent="0.25">
      <c r="Y33" s="56" t="s">
        <v>109</v>
      </c>
      <c r="Z33" s="79">
        <v>6.0267899923400119</v>
      </c>
      <c r="AA33" s="57">
        <v>78</v>
      </c>
      <c r="AB33" s="171"/>
      <c r="AE33" s="75"/>
    </row>
    <row r="34" spans="12:31" s="66" customFormat="1" x14ac:dyDescent="0.25">
      <c r="Y34" s="82" t="s">
        <v>194</v>
      </c>
      <c r="Z34" s="84">
        <f>AVERAGE(Z22:Z33)</f>
        <v>33.301286301625126</v>
      </c>
      <c r="AA34" s="46"/>
      <c r="AE34" s="75"/>
    </row>
    <row r="35" spans="12:31" s="66" customFormat="1" x14ac:dyDescent="0.25">
      <c r="Y35" s="83" t="s">
        <v>48</v>
      </c>
      <c r="Z35" s="85">
        <f>STDEV(Z22:Z33)</f>
        <v>20.974338906991445</v>
      </c>
      <c r="AA35" s="35"/>
      <c r="AE35" s="75"/>
    </row>
    <row r="36" spans="12:31" s="66" customFormat="1" x14ac:dyDescent="0.25">
      <c r="AE36" s="75"/>
    </row>
    <row r="37" spans="12:31" x14ac:dyDescent="0.25"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Y37" s="54" t="s">
        <v>54</v>
      </c>
      <c r="Z37" s="69">
        <f>_xlfn.T.TEST(Z4:Z17,Z22:Z33,2,3)</f>
        <v>7.5176350524269325E-3</v>
      </c>
      <c r="AA37" s="66"/>
      <c r="AC37" s="35"/>
      <c r="AD37" s="35"/>
      <c r="AE37" s="75"/>
    </row>
    <row r="38" spans="12:31" x14ac:dyDescent="0.25">
      <c r="Y38" s="66"/>
      <c r="Z38" s="66"/>
      <c r="AA38" s="66"/>
      <c r="AC38" s="35"/>
      <c r="AD38" s="35"/>
      <c r="AE38" s="75"/>
    </row>
    <row r="39" spans="12:31" x14ac:dyDescent="0.25">
      <c r="Y39" s="66"/>
      <c r="Z39" s="66"/>
      <c r="AA39" s="66"/>
      <c r="AC39" s="35"/>
      <c r="AD39" s="35"/>
      <c r="AE39" s="75"/>
    </row>
    <row r="40" spans="12:31" x14ac:dyDescent="0.25">
      <c r="AC40" s="35"/>
      <c r="AD40" s="35"/>
      <c r="AE40" s="75"/>
    </row>
    <row r="41" spans="12:31" x14ac:dyDescent="0.25">
      <c r="AC41" s="35"/>
      <c r="AD41" s="35"/>
      <c r="AE41" s="75"/>
    </row>
    <row r="42" spans="12:31" x14ac:dyDescent="0.25">
      <c r="AC42" s="35"/>
      <c r="AD42" s="35"/>
      <c r="AE42" s="75"/>
    </row>
    <row r="43" spans="12:31" x14ac:dyDescent="0.25">
      <c r="AC43" s="35"/>
      <c r="AD43" s="35"/>
      <c r="AE43" s="75"/>
    </row>
    <row r="44" spans="12:31" x14ac:dyDescent="0.25">
      <c r="AC44" s="35"/>
      <c r="AD44" s="35"/>
      <c r="AE44" s="75"/>
    </row>
    <row r="45" spans="12:31" x14ac:dyDescent="0.25">
      <c r="AC45" s="35"/>
      <c r="AD45" s="35"/>
      <c r="AE45" s="75"/>
    </row>
    <row r="46" spans="12:31" x14ac:dyDescent="0.25">
      <c r="AC46" s="35"/>
      <c r="AD46" s="35"/>
      <c r="AE46" s="75"/>
    </row>
    <row r="47" spans="12:31" x14ac:dyDescent="0.25">
      <c r="AC47" s="35"/>
      <c r="AD47" s="35"/>
      <c r="AE47" s="75"/>
    </row>
    <row r="48" spans="12:31" x14ac:dyDescent="0.25">
      <c r="AC48" s="35"/>
      <c r="AD48" s="35"/>
      <c r="AE48" s="75"/>
    </row>
    <row r="49" spans="29:31" x14ac:dyDescent="0.25">
      <c r="AC49" s="35"/>
      <c r="AD49" s="35"/>
      <c r="AE49" s="75"/>
    </row>
    <row r="50" spans="29:31" x14ac:dyDescent="0.25">
      <c r="AC50" s="35"/>
      <c r="AD50" s="35"/>
      <c r="AE50" s="75"/>
    </row>
    <row r="51" spans="29:31" x14ac:dyDescent="0.25">
      <c r="AC51" s="35"/>
      <c r="AD51" s="35"/>
      <c r="AE51" s="75"/>
    </row>
    <row r="52" spans="29:31" x14ac:dyDescent="0.25">
      <c r="AC52" s="35"/>
      <c r="AD52" s="35"/>
      <c r="AE52" s="75"/>
    </row>
    <row r="53" spans="29:31" x14ac:dyDescent="0.25">
      <c r="AC53" s="35"/>
      <c r="AD53" s="35"/>
      <c r="AE53" s="75"/>
    </row>
    <row r="54" spans="29:31" x14ac:dyDescent="0.25">
      <c r="AC54" s="35"/>
      <c r="AD54" s="35"/>
      <c r="AE54" s="75"/>
    </row>
    <row r="55" spans="29:31" x14ac:dyDescent="0.25">
      <c r="AC55" s="35"/>
      <c r="AD55" s="35"/>
      <c r="AE55" s="75"/>
    </row>
    <row r="56" spans="29:31" x14ac:dyDescent="0.25">
      <c r="AC56" s="35"/>
      <c r="AD56" s="35"/>
      <c r="AE56" s="75"/>
    </row>
    <row r="57" spans="29:31" x14ac:dyDescent="0.25">
      <c r="AC57" s="35"/>
      <c r="AD57" s="35"/>
      <c r="AE57" s="75"/>
    </row>
    <row r="58" spans="29:31" x14ac:dyDescent="0.25">
      <c r="AC58" s="35"/>
      <c r="AD58" s="35"/>
      <c r="AE58" s="75"/>
    </row>
    <row r="59" spans="29:31" x14ac:dyDescent="0.25">
      <c r="AC59" s="35"/>
      <c r="AD59" s="35"/>
      <c r="AE59" s="75"/>
    </row>
    <row r="60" spans="29:31" x14ac:dyDescent="0.25">
      <c r="AC60" s="35"/>
      <c r="AD60" s="35"/>
      <c r="AE60" s="75"/>
    </row>
    <row r="61" spans="29:31" x14ac:dyDescent="0.25">
      <c r="AC61" s="35"/>
      <c r="AD61" s="35"/>
      <c r="AE61" s="75"/>
    </row>
    <row r="62" spans="29:31" x14ac:dyDescent="0.25">
      <c r="AC62" s="35"/>
      <c r="AD62" s="35"/>
      <c r="AE62" s="75"/>
    </row>
    <row r="63" spans="29:31" x14ac:dyDescent="0.25">
      <c r="AC63" s="35"/>
      <c r="AD63" s="35"/>
      <c r="AE63" s="75"/>
    </row>
    <row r="64" spans="29:31" x14ac:dyDescent="0.25">
      <c r="AC64" s="35"/>
      <c r="AD64" s="35"/>
      <c r="AE64" s="75"/>
    </row>
    <row r="65" spans="29:31" x14ac:dyDescent="0.25">
      <c r="AC65" s="35"/>
      <c r="AD65" s="35"/>
      <c r="AE65" s="75"/>
    </row>
    <row r="66" spans="29:31" x14ac:dyDescent="0.25">
      <c r="AC66" s="35"/>
      <c r="AD66" s="35"/>
      <c r="AE66" s="75"/>
    </row>
    <row r="67" spans="29:31" x14ac:dyDescent="0.25">
      <c r="AC67" s="35"/>
      <c r="AD67" s="35"/>
      <c r="AE67" s="75"/>
    </row>
    <row r="68" spans="29:31" x14ac:dyDescent="0.25">
      <c r="AC68" s="35"/>
      <c r="AD68" s="35"/>
      <c r="AE68" s="75"/>
    </row>
    <row r="69" spans="29:31" x14ac:dyDescent="0.25">
      <c r="AC69" s="35"/>
      <c r="AD69" s="35"/>
      <c r="AE69" s="75"/>
    </row>
    <row r="70" spans="29:31" x14ac:dyDescent="0.25">
      <c r="AC70" s="35"/>
      <c r="AD70" s="35"/>
      <c r="AE70" s="75"/>
    </row>
    <row r="71" spans="29:31" x14ac:dyDescent="0.25">
      <c r="AC71" s="35"/>
      <c r="AD71" s="35"/>
      <c r="AE71" s="75"/>
    </row>
    <row r="72" spans="29:31" x14ac:dyDescent="0.25">
      <c r="AC72" s="35"/>
      <c r="AD72" s="35"/>
      <c r="AE72" s="75"/>
    </row>
    <row r="73" spans="29:31" x14ac:dyDescent="0.25">
      <c r="AC73" s="35"/>
      <c r="AD73" s="35"/>
      <c r="AE73" s="75"/>
    </row>
    <row r="74" spans="29:31" x14ac:dyDescent="0.25">
      <c r="AC74" s="35"/>
      <c r="AD74" s="35"/>
      <c r="AE74" s="75"/>
    </row>
    <row r="75" spans="29:31" x14ac:dyDescent="0.25">
      <c r="AC75" s="35"/>
      <c r="AD75" s="35"/>
      <c r="AE75" s="75"/>
    </row>
    <row r="76" spans="29:31" x14ac:dyDescent="0.25">
      <c r="AC76" s="35"/>
      <c r="AD76" s="35"/>
      <c r="AE76" s="75"/>
    </row>
    <row r="77" spans="29:31" x14ac:dyDescent="0.25">
      <c r="AC77" s="35"/>
      <c r="AD77" s="35"/>
      <c r="AE77" s="75"/>
    </row>
    <row r="78" spans="29:31" x14ac:dyDescent="0.25">
      <c r="AC78" s="35"/>
      <c r="AD78" s="35"/>
      <c r="AE78" s="75"/>
    </row>
    <row r="79" spans="29:31" x14ac:dyDescent="0.25">
      <c r="AC79" s="35"/>
      <c r="AD79" s="35"/>
      <c r="AE79" s="75"/>
    </row>
    <row r="80" spans="29:31" x14ac:dyDescent="0.25">
      <c r="AC80" s="35"/>
      <c r="AD80" s="35"/>
      <c r="AE80" s="75"/>
    </row>
    <row r="81" spans="29:31" x14ac:dyDescent="0.25">
      <c r="AC81" s="35"/>
      <c r="AD81" s="35"/>
      <c r="AE81" s="75"/>
    </row>
    <row r="82" spans="29:31" x14ac:dyDescent="0.25">
      <c r="AC82" s="35"/>
      <c r="AD82" s="35"/>
      <c r="AE82" s="75"/>
    </row>
    <row r="83" spans="29:31" x14ac:dyDescent="0.25">
      <c r="AC83" s="35"/>
      <c r="AD83" s="35"/>
      <c r="AE83" s="75"/>
    </row>
    <row r="84" spans="29:31" x14ac:dyDescent="0.25">
      <c r="AC84" s="35"/>
      <c r="AD84" s="35"/>
      <c r="AE84" s="75"/>
    </row>
    <row r="85" spans="29:31" x14ac:dyDescent="0.25">
      <c r="AC85" s="35"/>
      <c r="AD85" s="35"/>
      <c r="AE85" s="80"/>
    </row>
    <row r="86" spans="29:31" x14ac:dyDescent="0.25">
      <c r="AC86" s="35"/>
      <c r="AD86" s="35"/>
      <c r="AE86" s="80"/>
    </row>
    <row r="87" spans="29:31" x14ac:dyDescent="0.25">
      <c r="AC87" s="35"/>
      <c r="AD87" s="35"/>
      <c r="AE87" s="80"/>
    </row>
    <row r="88" spans="29:31" x14ac:dyDescent="0.25">
      <c r="AC88" s="35"/>
      <c r="AD88" s="35"/>
      <c r="AE88" s="80"/>
    </row>
    <row r="89" spans="29:31" x14ac:dyDescent="0.25">
      <c r="AC89" s="35"/>
      <c r="AD89" s="35"/>
      <c r="AE89" s="80"/>
    </row>
    <row r="90" spans="29:31" x14ac:dyDescent="0.25">
      <c r="AC90" s="35"/>
      <c r="AD90" s="35"/>
      <c r="AE90" s="80"/>
    </row>
    <row r="91" spans="29:31" x14ac:dyDescent="0.25">
      <c r="AC91" s="35"/>
      <c r="AD91" s="35"/>
      <c r="AE91" s="80"/>
    </row>
    <row r="92" spans="29:31" x14ac:dyDescent="0.25">
      <c r="AC92" s="35"/>
      <c r="AD92" s="35"/>
      <c r="AE92" s="80"/>
    </row>
    <row r="93" spans="29:31" x14ac:dyDescent="0.25">
      <c r="AC93" s="35"/>
      <c r="AD93" s="35"/>
      <c r="AE93" s="80"/>
    </row>
    <row r="94" spans="29:31" x14ac:dyDescent="0.25">
      <c r="AC94" s="35"/>
      <c r="AD94" s="35"/>
      <c r="AE94" s="80"/>
    </row>
    <row r="95" spans="29:31" x14ac:dyDescent="0.25">
      <c r="AC95" s="35"/>
      <c r="AD95" s="35"/>
      <c r="AE95" s="80"/>
    </row>
    <row r="96" spans="29:31" x14ac:dyDescent="0.25">
      <c r="AC96" s="35"/>
      <c r="AD96" s="35"/>
      <c r="AE96" s="80"/>
    </row>
    <row r="97" spans="29:31" x14ac:dyDescent="0.25">
      <c r="AC97" s="35"/>
      <c r="AD97" s="35"/>
      <c r="AE97" s="80"/>
    </row>
    <row r="98" spans="29:31" x14ac:dyDescent="0.25">
      <c r="AC98" s="35"/>
      <c r="AD98" s="35"/>
      <c r="AE98" s="80"/>
    </row>
    <row r="99" spans="29:31" x14ac:dyDescent="0.25">
      <c r="AC99" s="35"/>
      <c r="AD99" s="35"/>
      <c r="AE99" s="80"/>
    </row>
    <row r="100" spans="29:31" x14ac:dyDescent="0.25">
      <c r="AC100" s="35"/>
      <c r="AD100" s="35"/>
      <c r="AE100" s="80"/>
    </row>
    <row r="101" spans="29:31" x14ac:dyDescent="0.25">
      <c r="AC101" s="35"/>
      <c r="AD101" s="35"/>
      <c r="AE101" s="80"/>
    </row>
    <row r="102" spans="29:31" x14ac:dyDescent="0.25">
      <c r="AC102" s="35"/>
      <c r="AD102" s="35"/>
      <c r="AE102" s="80"/>
    </row>
    <row r="103" spans="29:31" x14ac:dyDescent="0.25">
      <c r="AC103" s="35"/>
      <c r="AD103" s="35"/>
      <c r="AE103" s="80"/>
    </row>
    <row r="104" spans="29:31" x14ac:dyDescent="0.25">
      <c r="AC104" s="35"/>
      <c r="AD104" s="35"/>
      <c r="AE104" s="80"/>
    </row>
    <row r="105" spans="29:31" x14ac:dyDescent="0.25">
      <c r="AC105" s="35"/>
      <c r="AD105" s="35"/>
      <c r="AE105" s="80"/>
    </row>
    <row r="106" spans="29:31" x14ac:dyDescent="0.25">
      <c r="AC106" s="35"/>
      <c r="AD106" s="35"/>
      <c r="AE106" s="80"/>
    </row>
    <row r="107" spans="29:31" x14ac:dyDescent="0.25">
      <c r="AC107" s="35"/>
      <c r="AD107" s="35"/>
      <c r="AE107" s="80"/>
    </row>
    <row r="108" spans="29:31" x14ac:dyDescent="0.25">
      <c r="AC108" s="35"/>
      <c r="AD108" s="35"/>
      <c r="AE108" s="80"/>
    </row>
    <row r="109" spans="29:31" x14ac:dyDescent="0.25">
      <c r="AC109" s="35"/>
      <c r="AD109" s="35"/>
      <c r="AE109" s="80"/>
    </row>
    <row r="110" spans="29:31" x14ac:dyDescent="0.25">
      <c r="AC110" s="35"/>
      <c r="AD110" s="35"/>
      <c r="AE110" s="80"/>
    </row>
    <row r="111" spans="29:31" x14ac:dyDescent="0.25">
      <c r="AC111" s="35"/>
      <c r="AD111" s="35"/>
      <c r="AE111" s="80"/>
    </row>
    <row r="112" spans="29:31" x14ac:dyDescent="0.25">
      <c r="AC112" s="35"/>
      <c r="AD112" s="35"/>
      <c r="AE112" s="80"/>
    </row>
    <row r="113" spans="29:31" x14ac:dyDescent="0.25">
      <c r="AC113" s="35"/>
      <c r="AD113" s="35"/>
      <c r="AE113" s="80"/>
    </row>
    <row r="114" spans="29:31" x14ac:dyDescent="0.25">
      <c r="AC114" s="35"/>
      <c r="AD114" s="35"/>
      <c r="AE114" s="80"/>
    </row>
    <row r="115" spans="29:31" x14ac:dyDescent="0.25">
      <c r="AC115" s="35"/>
      <c r="AD115" s="35"/>
      <c r="AE115" s="80"/>
    </row>
    <row r="116" spans="29:31" x14ac:dyDescent="0.25">
      <c r="AC116" s="35"/>
      <c r="AD116" s="35"/>
      <c r="AE116" s="80"/>
    </row>
    <row r="117" spans="29:31" x14ac:dyDescent="0.25">
      <c r="AC117" s="35"/>
      <c r="AD117" s="35"/>
      <c r="AE117" s="80"/>
    </row>
    <row r="118" spans="29:31" x14ac:dyDescent="0.25">
      <c r="AC118" s="35"/>
      <c r="AD118" s="35"/>
      <c r="AE118" s="80"/>
    </row>
    <row r="119" spans="29:31" x14ac:dyDescent="0.25">
      <c r="AC119" s="35"/>
      <c r="AD119" s="35"/>
      <c r="AE119" s="81"/>
    </row>
    <row r="120" spans="29:31" x14ac:dyDescent="0.25">
      <c r="AC120" s="35"/>
      <c r="AD120" s="35"/>
      <c r="AE120" s="80"/>
    </row>
    <row r="121" spans="29:31" x14ac:dyDescent="0.25">
      <c r="AC121" s="35"/>
      <c r="AD121" s="35"/>
      <c r="AE121" s="80"/>
    </row>
    <row r="122" spans="29:31" x14ac:dyDescent="0.25">
      <c r="AC122" s="35"/>
      <c r="AD122" s="35"/>
    </row>
    <row r="123" spans="29:31" x14ac:dyDescent="0.25">
      <c r="AC123" s="35"/>
      <c r="AD123" s="35"/>
    </row>
    <row r="124" spans="29:31" x14ac:dyDescent="0.25">
      <c r="AC124" s="35"/>
      <c r="AD124" s="35"/>
    </row>
    <row r="125" spans="29:31" x14ac:dyDescent="0.25">
      <c r="AC125" s="35"/>
      <c r="AD125" s="35"/>
    </row>
    <row r="126" spans="29:31" x14ac:dyDescent="0.25">
      <c r="AC126" s="35"/>
      <c r="AD126" s="35"/>
    </row>
    <row r="127" spans="29:31" x14ac:dyDescent="0.25">
      <c r="AC127" s="35"/>
      <c r="AD127" s="35"/>
    </row>
    <row r="128" spans="29:31" x14ac:dyDescent="0.25">
      <c r="AC128" s="35"/>
      <c r="AD128" s="35"/>
    </row>
    <row r="129" spans="29:30" x14ac:dyDescent="0.25">
      <c r="AC129" s="35"/>
      <c r="AD129" s="35"/>
    </row>
    <row r="130" spans="29:30" x14ac:dyDescent="0.25">
      <c r="AC130" s="35"/>
      <c r="AD130" s="35"/>
    </row>
    <row r="131" spans="29:30" x14ac:dyDescent="0.25">
      <c r="AC131" s="35"/>
      <c r="AD131" s="35"/>
    </row>
  </sheetData>
  <mergeCells count="9">
    <mergeCell ref="L20:W20"/>
    <mergeCell ref="Y20:AA20"/>
    <mergeCell ref="A2:J2"/>
    <mergeCell ref="A1:J1"/>
    <mergeCell ref="A20:J20"/>
    <mergeCell ref="L1:W1"/>
    <mergeCell ref="L2:W2"/>
    <mergeCell ref="Y2:AA2"/>
    <mergeCell ref="Y1:AA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AD70"/>
  <sheetViews>
    <sheetView topLeftCell="C1" zoomScale="70" zoomScaleNormal="70" workbookViewId="0">
      <selection activeCell="AD3" sqref="AD3"/>
    </sheetView>
  </sheetViews>
  <sheetFormatPr defaultRowHeight="15.75" x14ac:dyDescent="0.25"/>
  <cols>
    <col min="1" max="1" width="21.42578125" style="11" bestFit="1" customWidth="1"/>
    <col min="2" max="2" width="14" style="11" bestFit="1" customWidth="1"/>
    <col min="3" max="3" width="5.7109375" style="11" bestFit="1" customWidth="1"/>
    <col min="4" max="4" width="5.28515625" style="11" bestFit="1" customWidth="1"/>
    <col min="5" max="5" width="6.28515625" style="11" bestFit="1" customWidth="1"/>
    <col min="6" max="6" width="5" style="11" bestFit="1" customWidth="1"/>
    <col min="7" max="7" width="5.85546875" style="11" bestFit="1" customWidth="1"/>
    <col min="8" max="8" width="5.7109375" style="11" bestFit="1" customWidth="1"/>
    <col min="9" max="9" width="5.28515625" style="11" bestFit="1" customWidth="1"/>
    <col min="10" max="10" width="6.28515625" style="35" bestFit="1" customWidth="1"/>
    <col min="11" max="11" width="5.7109375" style="11" bestFit="1" customWidth="1"/>
    <col min="12" max="12" width="8" style="11" bestFit="1" customWidth="1"/>
    <col min="13" max="13" width="9.140625" style="11"/>
    <col min="14" max="14" width="21.42578125" style="11" bestFit="1" customWidth="1"/>
    <col min="15" max="15" width="13.85546875" style="11" bestFit="1" customWidth="1"/>
    <col min="16" max="16" width="5.7109375" style="11" bestFit="1" customWidth="1"/>
    <col min="17" max="17" width="5.28515625" style="11" bestFit="1" customWidth="1"/>
    <col min="18" max="18" width="6.28515625" style="11" bestFit="1" customWidth="1"/>
    <col min="19" max="19" width="5.7109375" style="11" bestFit="1" customWidth="1"/>
    <col min="20" max="20" width="5.85546875" style="11" bestFit="1" customWidth="1"/>
    <col min="21" max="21" width="5.7109375" style="11" bestFit="1" customWidth="1"/>
    <col min="22" max="22" width="5.28515625" style="11" bestFit="1" customWidth="1"/>
    <col min="23" max="23" width="6.28515625" style="11" bestFit="1" customWidth="1"/>
    <col min="24" max="24" width="5.7109375" style="11" bestFit="1" customWidth="1"/>
    <col min="25" max="25" width="6.28515625" style="11" bestFit="1" customWidth="1"/>
    <col min="26" max="26" width="9.140625" style="11"/>
    <col min="27" max="27" width="21.42578125" style="11" bestFit="1" customWidth="1"/>
    <col min="28" max="28" width="14.42578125" style="11" bestFit="1" customWidth="1"/>
    <col min="29" max="29" width="12.42578125" style="11" bestFit="1" customWidth="1"/>
    <col min="30" max="30" width="24.28515625" style="11" bestFit="1" customWidth="1"/>
    <col min="31" max="16384" width="9.140625" style="11"/>
  </cols>
  <sheetData>
    <row r="1" spans="1:30" ht="18.75" x14ac:dyDescent="0.3">
      <c r="A1" s="160" t="s">
        <v>220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N1" s="160" t="s">
        <v>219</v>
      </c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34"/>
      <c r="AA1" s="167" t="s">
        <v>82</v>
      </c>
      <c r="AB1" s="167"/>
      <c r="AC1" s="167"/>
    </row>
    <row r="2" spans="1:30" x14ac:dyDescent="0.25">
      <c r="A2" s="164" t="s">
        <v>197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N2" s="164" t="s">
        <v>197</v>
      </c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AA2" s="162" t="s">
        <v>197</v>
      </c>
      <c r="AB2" s="162"/>
      <c r="AC2" s="162"/>
      <c r="AD2" s="162"/>
    </row>
    <row r="3" spans="1:30" ht="18.75" x14ac:dyDescent="0.35">
      <c r="A3" s="73" t="s">
        <v>53</v>
      </c>
      <c r="C3" s="73" t="s">
        <v>206</v>
      </c>
      <c r="D3" s="73" t="s">
        <v>207</v>
      </c>
      <c r="E3" s="73" t="s">
        <v>208</v>
      </c>
      <c r="F3" s="37" t="s">
        <v>202</v>
      </c>
      <c r="G3" s="37" t="s">
        <v>203</v>
      </c>
      <c r="H3" s="37" t="s">
        <v>204</v>
      </c>
      <c r="I3" s="37" t="s">
        <v>205</v>
      </c>
      <c r="J3" s="73" t="s">
        <v>209</v>
      </c>
      <c r="K3" s="73" t="s">
        <v>201</v>
      </c>
      <c r="L3" s="94" t="s">
        <v>176</v>
      </c>
      <c r="N3" s="73" t="s">
        <v>53</v>
      </c>
      <c r="O3" s="73"/>
      <c r="P3" s="73" t="s">
        <v>206</v>
      </c>
      <c r="Q3" s="73" t="s">
        <v>207</v>
      </c>
      <c r="R3" s="73" t="s">
        <v>208</v>
      </c>
      <c r="S3" s="37" t="s">
        <v>202</v>
      </c>
      <c r="T3" s="37" t="s">
        <v>203</v>
      </c>
      <c r="U3" s="37" t="s">
        <v>204</v>
      </c>
      <c r="V3" s="37" t="s">
        <v>205</v>
      </c>
      <c r="W3" s="73" t="s">
        <v>209</v>
      </c>
      <c r="X3" s="73" t="s">
        <v>201</v>
      </c>
      <c r="Y3" s="12" t="s">
        <v>193</v>
      </c>
      <c r="Z3" s="12"/>
      <c r="AA3" s="37" t="s">
        <v>53</v>
      </c>
      <c r="AB3" s="37" t="s">
        <v>195</v>
      </c>
      <c r="AC3" s="38" t="s">
        <v>216</v>
      </c>
      <c r="AD3" s="150" t="s">
        <v>234</v>
      </c>
    </row>
    <row r="4" spans="1:30" x14ac:dyDescent="0.25">
      <c r="A4" s="48" t="s">
        <v>55</v>
      </c>
      <c r="B4" s="48"/>
      <c r="C4" s="65">
        <v>50.214199999999998</v>
      </c>
      <c r="D4" s="65" t="s">
        <v>46</v>
      </c>
      <c r="E4" s="65">
        <v>27.206700000000001</v>
      </c>
      <c r="F4" s="65">
        <v>2.5882000000000001</v>
      </c>
      <c r="G4" s="65" t="s">
        <v>46</v>
      </c>
      <c r="H4" s="65">
        <v>3.1863999999999999</v>
      </c>
      <c r="I4" s="65" t="s">
        <v>46</v>
      </c>
      <c r="J4" s="65">
        <v>0.67859999999999998</v>
      </c>
      <c r="K4" s="65">
        <v>10.591699999999999</v>
      </c>
      <c r="L4" s="65">
        <f>SUM(C4:K4)</f>
        <v>94.465800000000016</v>
      </c>
      <c r="N4" s="97" t="s">
        <v>55</v>
      </c>
      <c r="O4" s="97"/>
      <c r="P4" s="65">
        <v>3.3776321602554025</v>
      </c>
      <c r="Q4" s="65" t="s">
        <v>46</v>
      </c>
      <c r="R4" s="65">
        <v>2.1568324939534014</v>
      </c>
      <c r="S4" s="65">
        <v>0.14559684670239781</v>
      </c>
      <c r="T4" s="65" t="s">
        <v>46</v>
      </c>
      <c r="U4" s="72">
        <v>0.31951907026130033</v>
      </c>
      <c r="V4" s="65" t="s">
        <v>46</v>
      </c>
      <c r="W4" s="65">
        <v>8.850079052162052E-2</v>
      </c>
      <c r="X4" s="65">
        <v>0.9091336591696384</v>
      </c>
      <c r="Y4" s="65">
        <v>7.0264047320498468</v>
      </c>
      <c r="Z4" s="88"/>
      <c r="AA4" s="87" t="s">
        <v>55</v>
      </c>
      <c r="AB4" s="98">
        <v>37.362648672274887</v>
      </c>
      <c r="AC4" s="99">
        <v>56.173333333333325</v>
      </c>
      <c r="AD4" s="13">
        <v>1.3399999999999999</v>
      </c>
    </row>
    <row r="5" spans="1:30" x14ac:dyDescent="0.25">
      <c r="A5" s="48" t="s">
        <v>56</v>
      </c>
      <c r="B5" s="48"/>
      <c r="C5" s="15">
        <v>49.318399999999997</v>
      </c>
      <c r="D5" s="15" t="s">
        <v>46</v>
      </c>
      <c r="E5" s="15">
        <v>28.305399999999999</v>
      </c>
      <c r="F5" s="15">
        <v>2.6789000000000001</v>
      </c>
      <c r="G5" s="15" t="s">
        <v>46</v>
      </c>
      <c r="H5" s="15">
        <v>2.8679000000000001</v>
      </c>
      <c r="I5" s="15" t="s">
        <v>46</v>
      </c>
      <c r="J5" s="15">
        <v>1.0279</v>
      </c>
      <c r="K5" s="15">
        <v>9.9243000000000006</v>
      </c>
      <c r="L5" s="15">
        <f t="shared" ref="L5:L13" si="0">SUM(C5:K5)</f>
        <v>94.122799999999998</v>
      </c>
      <c r="N5" s="48" t="s">
        <v>56</v>
      </c>
      <c r="O5" s="48"/>
      <c r="P5" s="15">
        <v>3.3221019903123095</v>
      </c>
      <c r="Q5" s="15" t="s">
        <v>46</v>
      </c>
      <c r="R5" s="15">
        <v>2.2471291119735279</v>
      </c>
      <c r="S5" s="15">
        <v>0.15091375255812331</v>
      </c>
      <c r="T5" s="15" t="s">
        <v>46</v>
      </c>
      <c r="U5" s="70">
        <v>0.28799083962217342</v>
      </c>
      <c r="V5" s="15" t="s">
        <v>46</v>
      </c>
      <c r="W5" s="15">
        <v>0.13424630480057612</v>
      </c>
      <c r="X5" s="15">
        <v>0.85306108245627721</v>
      </c>
      <c r="Y5" s="15">
        <v>7.0255932373440464</v>
      </c>
      <c r="Z5" s="15"/>
      <c r="AA5" s="48" t="s">
        <v>56</v>
      </c>
      <c r="AB5" s="89">
        <v>38.567851058792748</v>
      </c>
      <c r="AC5" s="16">
        <v>56.173333333333325</v>
      </c>
      <c r="AD5" s="13">
        <v>1.3399999999999999</v>
      </c>
    </row>
    <row r="6" spans="1:30" x14ac:dyDescent="0.25">
      <c r="A6" s="48" t="s">
        <v>57</v>
      </c>
      <c r="B6" s="48"/>
      <c r="C6" s="15">
        <v>49.005899999999997</v>
      </c>
      <c r="D6" s="15" t="s">
        <v>46</v>
      </c>
      <c r="E6" s="15">
        <v>28.311</v>
      </c>
      <c r="F6" s="15">
        <v>2.6265999999999998</v>
      </c>
      <c r="G6" s="15" t="s">
        <v>46</v>
      </c>
      <c r="H6" s="15">
        <v>2.7787999999999999</v>
      </c>
      <c r="I6" s="15" t="s">
        <v>46</v>
      </c>
      <c r="J6" s="15">
        <v>0.91539999999999999</v>
      </c>
      <c r="K6" s="15">
        <v>10.113</v>
      </c>
      <c r="L6" s="15">
        <f t="shared" si="0"/>
        <v>93.750700000000009</v>
      </c>
      <c r="N6" s="48" t="s">
        <v>57</v>
      </c>
      <c r="O6" s="48"/>
      <c r="P6" s="15">
        <v>3.3115883174429137</v>
      </c>
      <c r="Q6" s="15" t="s">
        <v>46</v>
      </c>
      <c r="R6" s="15">
        <v>2.2547475774855306</v>
      </c>
      <c r="S6" s="15">
        <v>0.14843976069204742</v>
      </c>
      <c r="T6" s="15" t="s">
        <v>46</v>
      </c>
      <c r="U6" s="70">
        <v>0.27993419335843878</v>
      </c>
      <c r="V6" s="15" t="s">
        <v>46</v>
      </c>
      <c r="W6" s="15">
        <v>0.11993511944820182</v>
      </c>
      <c r="X6" s="15">
        <v>0.87205573448359763</v>
      </c>
      <c r="Y6" s="15">
        <v>7.0253946511929861</v>
      </c>
      <c r="Z6" s="15"/>
      <c r="AA6" s="48" t="s">
        <v>57</v>
      </c>
      <c r="AB6" s="89">
        <v>32.305176036301319</v>
      </c>
      <c r="AC6" s="16">
        <v>63.573333333333331</v>
      </c>
      <c r="AD6" s="13">
        <v>1.24</v>
      </c>
    </row>
    <row r="7" spans="1:30" x14ac:dyDescent="0.25">
      <c r="A7" s="48" t="s">
        <v>58</v>
      </c>
      <c r="B7" s="48"/>
      <c r="C7" s="15">
        <v>49.581099999999999</v>
      </c>
      <c r="D7" s="15" t="s">
        <v>46</v>
      </c>
      <c r="E7" s="15">
        <v>29.029</v>
      </c>
      <c r="F7" s="15">
        <v>2.6034999999999999</v>
      </c>
      <c r="G7" s="15" t="s">
        <v>46</v>
      </c>
      <c r="H7" s="15">
        <v>2.6581000000000001</v>
      </c>
      <c r="I7" s="15" t="s">
        <v>46</v>
      </c>
      <c r="J7" s="15">
        <v>1.1082000000000001</v>
      </c>
      <c r="K7" s="15">
        <v>9.6011000000000006</v>
      </c>
      <c r="L7" s="15">
        <f t="shared" si="0"/>
        <v>94.581000000000003</v>
      </c>
      <c r="N7" s="48" t="s">
        <v>58</v>
      </c>
      <c r="O7" s="48"/>
      <c r="P7" s="15">
        <v>3.312201251608518</v>
      </c>
      <c r="Q7" s="15" t="s">
        <v>46</v>
      </c>
      <c r="R7" s="15">
        <v>2.2855323956451823</v>
      </c>
      <c r="S7" s="15">
        <v>0.1454542698043528</v>
      </c>
      <c r="T7" s="15" t="s">
        <v>46</v>
      </c>
      <c r="U7" s="70">
        <v>0.26471744469006903</v>
      </c>
      <c r="V7" s="15" t="s">
        <v>46</v>
      </c>
      <c r="W7" s="15">
        <v>0.14353777060510586</v>
      </c>
      <c r="X7" s="15">
        <v>0.81846067031154612</v>
      </c>
      <c r="Y7" s="15">
        <v>7.0033905848992104</v>
      </c>
      <c r="Z7" s="15"/>
      <c r="AA7" s="48" t="s">
        <v>58</v>
      </c>
      <c r="AB7" s="89">
        <v>38.241999840632751</v>
      </c>
      <c r="AC7" s="16">
        <v>63.573333333333331</v>
      </c>
      <c r="AD7" s="13">
        <v>1.24</v>
      </c>
    </row>
    <row r="8" spans="1:30" x14ac:dyDescent="0.25">
      <c r="A8" s="48" t="s">
        <v>59</v>
      </c>
      <c r="B8" s="48"/>
      <c r="C8" s="15">
        <v>50.209400000000002</v>
      </c>
      <c r="D8" s="15" t="s">
        <v>46</v>
      </c>
      <c r="E8" s="15">
        <v>28.392700000000001</v>
      </c>
      <c r="F8" s="15">
        <v>2.4043000000000001</v>
      </c>
      <c r="G8" s="15" t="s">
        <v>46</v>
      </c>
      <c r="H8" s="15">
        <v>2.8408000000000002</v>
      </c>
      <c r="I8" s="15" t="s">
        <v>46</v>
      </c>
      <c r="J8" s="15">
        <v>0.87709999999999999</v>
      </c>
      <c r="K8" s="15">
        <v>9.8324999999999996</v>
      </c>
      <c r="L8" s="15">
        <f t="shared" si="0"/>
        <v>94.55680000000001</v>
      </c>
      <c r="N8" s="48" t="s">
        <v>59</v>
      </c>
      <c r="O8" s="48"/>
      <c r="P8" s="15">
        <v>3.3474082190067902</v>
      </c>
      <c r="Q8" s="15" t="s">
        <v>46</v>
      </c>
      <c r="R8" s="15">
        <v>2.2309255999804867</v>
      </c>
      <c r="S8" s="15">
        <v>0.13405426512002855</v>
      </c>
      <c r="T8" s="15" t="s">
        <v>46</v>
      </c>
      <c r="U8" s="70">
        <v>0.28234167907217633</v>
      </c>
      <c r="V8" s="15" t="s">
        <v>46</v>
      </c>
      <c r="W8" s="15">
        <v>0.11337576986329564</v>
      </c>
      <c r="X8" s="15">
        <v>0.8364959917720719</v>
      </c>
      <c r="Y8" s="15">
        <v>6.9842218082127818</v>
      </c>
      <c r="Z8" s="15"/>
      <c r="AA8" s="48" t="s">
        <v>59</v>
      </c>
      <c r="AB8" s="89">
        <v>37.989366852576708</v>
      </c>
      <c r="AC8" s="16">
        <v>63.573333333333331</v>
      </c>
      <c r="AD8" s="13">
        <v>1.24</v>
      </c>
    </row>
    <row r="9" spans="1:30" x14ac:dyDescent="0.25">
      <c r="A9" s="48" t="s">
        <v>60</v>
      </c>
      <c r="B9" s="48"/>
      <c r="C9" s="15">
        <v>49.046300000000002</v>
      </c>
      <c r="D9" s="15" t="s">
        <v>46</v>
      </c>
      <c r="E9" s="15">
        <v>28.252400000000002</v>
      </c>
      <c r="F9" s="15">
        <v>2.6177000000000001</v>
      </c>
      <c r="G9" s="15" t="s">
        <v>46</v>
      </c>
      <c r="H9" s="15">
        <v>2.8336000000000001</v>
      </c>
      <c r="I9" s="15" t="s">
        <v>46</v>
      </c>
      <c r="J9" s="15">
        <v>0.87039999999999995</v>
      </c>
      <c r="K9" s="15">
        <v>10.0648</v>
      </c>
      <c r="L9" s="15">
        <f t="shared" si="0"/>
        <v>93.685200000000009</v>
      </c>
      <c r="N9" s="48" t="s">
        <v>60</v>
      </c>
      <c r="O9" s="48"/>
      <c r="P9" s="15">
        <v>3.3156449848057403</v>
      </c>
      <c r="Q9" s="15" t="s">
        <v>46</v>
      </c>
      <c r="R9" s="15">
        <v>2.2509811920948528</v>
      </c>
      <c r="S9" s="15">
        <v>0.14799600058833706</v>
      </c>
      <c r="T9" s="15" t="s">
        <v>46</v>
      </c>
      <c r="U9" s="70">
        <v>0.2855689627981407</v>
      </c>
      <c r="V9" s="15" t="s">
        <v>46</v>
      </c>
      <c r="W9" s="15">
        <v>0.11408489497721472</v>
      </c>
      <c r="X9" s="15">
        <v>0.86824678740838901</v>
      </c>
      <c r="Y9" s="15">
        <v>7.0205510770595234</v>
      </c>
      <c r="Z9" s="15"/>
      <c r="AA9" s="48" t="s">
        <v>60</v>
      </c>
      <c r="AB9" s="89">
        <v>37.848685365410482</v>
      </c>
      <c r="AC9" s="16">
        <v>65.569999999999993</v>
      </c>
      <c r="AD9" s="13">
        <v>1.1399999999999999</v>
      </c>
    </row>
    <row r="10" spans="1:30" x14ac:dyDescent="0.25">
      <c r="A10" s="48" t="s">
        <v>61</v>
      </c>
      <c r="B10" s="48"/>
      <c r="C10" s="15">
        <v>49.019799999999996</v>
      </c>
      <c r="D10" s="15" t="s">
        <v>46</v>
      </c>
      <c r="E10" s="15">
        <v>28.456399999999999</v>
      </c>
      <c r="F10" s="15">
        <v>2.3831000000000002</v>
      </c>
      <c r="G10" s="15" t="s">
        <v>46</v>
      </c>
      <c r="H10" s="15">
        <v>2.7366999999999999</v>
      </c>
      <c r="I10" s="15" t="s">
        <v>46</v>
      </c>
      <c r="J10" s="15">
        <v>0.94620000000000004</v>
      </c>
      <c r="K10" s="15">
        <v>10.105499999999999</v>
      </c>
      <c r="L10" s="15">
        <f t="shared" si="0"/>
        <v>93.647699999999986</v>
      </c>
      <c r="N10" s="48" t="s">
        <v>61</v>
      </c>
      <c r="O10" s="48"/>
      <c r="P10" s="15">
        <v>3.3122092201879578</v>
      </c>
      <c r="Q10" s="15" t="s">
        <v>46</v>
      </c>
      <c r="R10" s="15">
        <v>2.2661097041326532</v>
      </c>
      <c r="S10" s="15">
        <v>0.13466564845464335</v>
      </c>
      <c r="T10" s="15" t="s">
        <v>46</v>
      </c>
      <c r="U10" s="70">
        <v>0.27566657235899261</v>
      </c>
      <c r="V10" s="15" t="s">
        <v>46</v>
      </c>
      <c r="W10" s="15">
        <v>0.12395859983347973</v>
      </c>
      <c r="X10" s="15">
        <v>0.87132524258494681</v>
      </c>
      <c r="Y10" s="15">
        <v>7.0208083186443284</v>
      </c>
      <c r="Z10" s="15"/>
      <c r="AA10" s="48" t="s">
        <v>61</v>
      </c>
      <c r="AB10" s="89">
        <v>37.863389960016356</v>
      </c>
      <c r="AC10" s="16">
        <v>65.569999999999993</v>
      </c>
      <c r="AD10" s="13">
        <v>1.3399999999999999</v>
      </c>
    </row>
    <row r="11" spans="1:30" x14ac:dyDescent="0.25">
      <c r="A11" s="48" t="s">
        <v>62</v>
      </c>
      <c r="B11" s="48"/>
      <c r="C11" s="15">
        <v>49.505800000000001</v>
      </c>
      <c r="D11" s="15" t="s">
        <v>46</v>
      </c>
      <c r="E11" s="15">
        <v>28.398599999999998</v>
      </c>
      <c r="F11" s="15">
        <v>2.3917000000000002</v>
      </c>
      <c r="G11" s="15" t="s">
        <v>46</v>
      </c>
      <c r="H11" s="15">
        <v>2.8473999999999999</v>
      </c>
      <c r="I11" s="15" t="s">
        <v>46</v>
      </c>
      <c r="J11" s="15">
        <v>0.90569999999999995</v>
      </c>
      <c r="K11" s="15">
        <v>10.225099999999999</v>
      </c>
      <c r="L11" s="15">
        <f t="shared" si="0"/>
        <v>94.274299999999982</v>
      </c>
      <c r="N11" s="48" t="s">
        <v>62</v>
      </c>
      <c r="O11" s="48"/>
      <c r="P11" s="15">
        <v>3.323732502594813</v>
      </c>
      <c r="Q11" s="15" t="s">
        <v>46</v>
      </c>
      <c r="R11" s="15">
        <v>2.2470961651625809</v>
      </c>
      <c r="S11" s="15">
        <v>0.13429041559236932</v>
      </c>
      <c r="T11" s="15" t="s">
        <v>46</v>
      </c>
      <c r="U11" s="70">
        <v>0.28498969008732072</v>
      </c>
      <c r="V11" s="15" t="s">
        <v>46</v>
      </c>
      <c r="W11" s="15">
        <v>0.1178967519249591</v>
      </c>
      <c r="X11" s="15">
        <v>0.87601956903240719</v>
      </c>
      <c r="Y11" s="15">
        <v>7.0196833766210878</v>
      </c>
      <c r="Z11" s="15"/>
      <c r="AA11" s="48" t="s">
        <v>62</v>
      </c>
      <c r="AB11" s="89">
        <v>37.183302396120226</v>
      </c>
      <c r="AC11" s="16">
        <v>65.569999999999993</v>
      </c>
      <c r="AD11" s="13">
        <v>2.04</v>
      </c>
    </row>
    <row r="12" spans="1:30" x14ac:dyDescent="0.25">
      <c r="A12" s="48" t="s">
        <v>63</v>
      </c>
      <c r="B12" s="48"/>
      <c r="C12" s="15">
        <v>49.620800000000003</v>
      </c>
      <c r="D12" s="15" t="s">
        <v>46</v>
      </c>
      <c r="E12" s="15">
        <v>28.389600000000002</v>
      </c>
      <c r="F12" s="15">
        <v>2.5049000000000001</v>
      </c>
      <c r="G12" s="15" t="s">
        <v>46</v>
      </c>
      <c r="H12" s="15">
        <v>2.8132000000000001</v>
      </c>
      <c r="I12" s="15" t="s">
        <v>46</v>
      </c>
      <c r="J12" s="15">
        <v>0.86499999999999999</v>
      </c>
      <c r="K12" s="15">
        <v>10.1005</v>
      </c>
      <c r="L12" s="15">
        <f t="shared" si="0"/>
        <v>94.293999999999997</v>
      </c>
      <c r="N12" s="48" t="s">
        <v>63</v>
      </c>
      <c r="O12" s="48"/>
      <c r="P12" s="15">
        <v>3.3275800783108167</v>
      </c>
      <c r="Q12" s="15" t="s">
        <v>46</v>
      </c>
      <c r="R12" s="15">
        <v>2.243772258271775</v>
      </c>
      <c r="S12" s="15">
        <v>0.1404829051593797</v>
      </c>
      <c r="T12" s="15" t="s">
        <v>46</v>
      </c>
      <c r="U12" s="70">
        <v>0.28123932687231251</v>
      </c>
      <c r="V12" s="15" t="s">
        <v>46</v>
      </c>
      <c r="W12" s="15">
        <v>0.11246783959082243</v>
      </c>
      <c r="X12" s="15">
        <v>0.86433856239159723</v>
      </c>
      <c r="Y12" s="15">
        <v>7.0089372980419213</v>
      </c>
      <c r="Z12" s="15"/>
      <c r="AA12" s="48" t="s">
        <v>63</v>
      </c>
      <c r="AB12" s="89">
        <v>33.714829720629822</v>
      </c>
      <c r="AC12" s="16">
        <v>65.569999999999993</v>
      </c>
      <c r="AD12" s="13">
        <v>1.3399999999999999</v>
      </c>
    </row>
    <row r="13" spans="1:30" x14ac:dyDescent="0.25">
      <c r="A13" s="48" t="s">
        <v>64</v>
      </c>
      <c r="B13" s="48"/>
      <c r="C13" s="15">
        <v>50.499899999999997</v>
      </c>
      <c r="D13" s="15" t="s">
        <v>46</v>
      </c>
      <c r="E13" s="15">
        <v>27.433</v>
      </c>
      <c r="F13" s="15">
        <v>2.5097</v>
      </c>
      <c r="G13" s="15" t="s">
        <v>46</v>
      </c>
      <c r="H13" s="15">
        <v>3.1408999999999998</v>
      </c>
      <c r="I13" s="15" t="s">
        <v>46</v>
      </c>
      <c r="J13" s="15">
        <v>0.72740000000000005</v>
      </c>
      <c r="K13" s="15">
        <v>10.444800000000001</v>
      </c>
      <c r="L13" s="15">
        <f t="shared" si="0"/>
        <v>94.75569999999999</v>
      </c>
      <c r="N13" s="48" t="s">
        <v>64</v>
      </c>
      <c r="O13" s="48"/>
      <c r="P13" s="15">
        <v>3.3819053272147075</v>
      </c>
      <c r="Q13" s="15" t="s">
        <v>46</v>
      </c>
      <c r="R13" s="15">
        <v>2.1652047843778748</v>
      </c>
      <c r="S13" s="15">
        <v>0.14055978093225946</v>
      </c>
      <c r="T13" s="15" t="s">
        <v>46</v>
      </c>
      <c r="U13" s="70">
        <v>0.31357087981447113</v>
      </c>
      <c r="V13" s="15" t="s">
        <v>46</v>
      </c>
      <c r="W13" s="15">
        <v>9.4447771674256192E-2</v>
      </c>
      <c r="X13" s="15">
        <v>0.89258034403593378</v>
      </c>
      <c r="Y13" s="15">
        <v>7.0141101351340822</v>
      </c>
      <c r="Z13" s="15"/>
      <c r="AA13" s="48" t="s">
        <v>64</v>
      </c>
      <c r="AB13" s="89">
        <v>35.491221103531146</v>
      </c>
      <c r="AC13" s="16">
        <v>65.569999999999993</v>
      </c>
      <c r="AD13" s="154">
        <v>1.94</v>
      </c>
    </row>
    <row r="14" spans="1:30" x14ac:dyDescent="0.25">
      <c r="A14" s="48"/>
      <c r="B14" s="39" t="s">
        <v>213</v>
      </c>
      <c r="C14" s="40">
        <f>AVERAGE(C4:C13)</f>
        <v>49.602160000000005</v>
      </c>
      <c r="D14" s="40"/>
      <c r="E14" s="40">
        <f t="shared" ref="E14:L14" si="1">AVERAGE(E4:E13)</f>
        <v>28.217480000000002</v>
      </c>
      <c r="F14" s="40">
        <f t="shared" si="1"/>
        <v>2.5308599999999997</v>
      </c>
      <c r="G14" s="40"/>
      <c r="H14" s="40">
        <f t="shared" si="1"/>
        <v>2.8703799999999999</v>
      </c>
      <c r="I14" s="40"/>
      <c r="J14" s="40">
        <f t="shared" si="1"/>
        <v>0.89219000000000004</v>
      </c>
      <c r="K14" s="40">
        <f t="shared" si="1"/>
        <v>10.10033</v>
      </c>
      <c r="L14" s="40">
        <f t="shared" si="1"/>
        <v>94.213400000000007</v>
      </c>
      <c r="N14" s="48"/>
      <c r="O14" s="39" t="s">
        <v>214</v>
      </c>
      <c r="P14" s="65">
        <f>AVERAGE(P4:P13)</f>
        <v>3.3332004051739963</v>
      </c>
      <c r="Q14" s="65"/>
      <c r="R14" s="65">
        <f t="shared" ref="R14:Y14" si="2">AVERAGE(R4:R13)</f>
        <v>2.2348331283077867</v>
      </c>
      <c r="S14" s="65">
        <f t="shared" si="2"/>
        <v>0.14224536456039388</v>
      </c>
      <c r="T14" s="65"/>
      <c r="U14" s="65">
        <f t="shared" si="2"/>
        <v>0.2875538658935396</v>
      </c>
      <c r="V14" s="65"/>
      <c r="W14" s="65">
        <f t="shared" si="2"/>
        <v>0.11624516132395321</v>
      </c>
      <c r="X14" s="65">
        <f t="shared" si="2"/>
        <v>0.86617176436464072</v>
      </c>
      <c r="Y14" s="65">
        <f t="shared" si="2"/>
        <v>7.0149095219199804</v>
      </c>
      <c r="Z14" s="15"/>
      <c r="AA14" s="39" t="s">
        <v>217</v>
      </c>
      <c r="AB14" s="64">
        <f>AVERAGE(AB4:AB13)</f>
        <v>36.656847100628639</v>
      </c>
      <c r="AC14" s="64"/>
      <c r="AD14" s="35"/>
    </row>
    <row r="15" spans="1:30" x14ac:dyDescent="0.25">
      <c r="A15" s="48"/>
      <c r="B15" s="19" t="s">
        <v>48</v>
      </c>
      <c r="C15" s="13">
        <f>STDEV(C4:C13)</f>
        <v>0.54196309263433984</v>
      </c>
      <c r="D15" s="13"/>
      <c r="E15" s="13">
        <f t="shared" ref="E15:L15" si="3">STDEV(E4:E13)</f>
        <v>0.52319102906002557</v>
      </c>
      <c r="F15" s="13">
        <f t="shared" si="3"/>
        <v>0.10828216432594565</v>
      </c>
      <c r="G15" s="13"/>
      <c r="H15" s="13">
        <f t="shared" si="3"/>
        <v>0.16680037170222364</v>
      </c>
      <c r="I15" s="13"/>
      <c r="J15" s="13">
        <f t="shared" si="3"/>
        <v>0.12602207434502063</v>
      </c>
      <c r="K15" s="13">
        <f t="shared" si="3"/>
        <v>0.28461891500351433</v>
      </c>
      <c r="L15" s="13">
        <f t="shared" si="3"/>
        <v>0.40032832636336024</v>
      </c>
      <c r="N15" s="48"/>
      <c r="O15" s="14" t="s">
        <v>48</v>
      </c>
      <c r="P15" s="70">
        <f>STDEV(P4:P13)</f>
        <v>2.6769563455204447E-2</v>
      </c>
      <c r="Q15" s="70"/>
      <c r="R15" s="70">
        <f t="shared" ref="R15:Y15" si="4">STDEV(R4:R13)</f>
        <v>4.1546413806277473E-2</v>
      </c>
      <c r="S15" s="70">
        <f t="shared" si="4"/>
        <v>6.341097773265734E-3</v>
      </c>
      <c r="T15" s="70"/>
      <c r="U15" s="70">
        <f t="shared" si="4"/>
        <v>1.6657579764679228E-2</v>
      </c>
      <c r="V15" s="70"/>
      <c r="W15" s="70">
        <f t="shared" si="4"/>
        <v>1.6387030739883245E-2</v>
      </c>
      <c r="X15" s="70">
        <f t="shared" si="4"/>
        <v>2.5901206512675974E-2</v>
      </c>
      <c r="Y15" s="70">
        <f t="shared" si="4"/>
        <v>1.3150244454446867E-2</v>
      </c>
      <c r="Z15" s="15"/>
      <c r="AA15" s="14" t="s">
        <v>48</v>
      </c>
      <c r="AB15" s="51">
        <f>STDEV(AB4:AB13)</f>
        <v>2.1224456717467497</v>
      </c>
      <c r="AC15" s="35"/>
      <c r="AD15" s="35"/>
    </row>
    <row r="16" spans="1:30" x14ac:dyDescent="0.25">
      <c r="A16" s="166" t="s">
        <v>196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N16" s="166" t="s">
        <v>196</v>
      </c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5"/>
      <c r="AA16" s="163" t="s">
        <v>196</v>
      </c>
      <c r="AB16" s="163"/>
      <c r="AC16" s="163"/>
      <c r="AD16" s="163"/>
    </row>
    <row r="17" spans="1:30" ht="18.75" x14ac:dyDescent="0.35">
      <c r="A17" s="73" t="s">
        <v>53</v>
      </c>
      <c r="B17" s="48"/>
      <c r="C17" s="73" t="s">
        <v>206</v>
      </c>
      <c r="D17" s="73" t="s">
        <v>207</v>
      </c>
      <c r="E17" s="73" t="s">
        <v>208</v>
      </c>
      <c r="F17" s="37" t="s">
        <v>202</v>
      </c>
      <c r="G17" s="37" t="s">
        <v>203</v>
      </c>
      <c r="H17" s="37" t="s">
        <v>204</v>
      </c>
      <c r="I17" s="37" t="s">
        <v>205</v>
      </c>
      <c r="J17" s="73" t="s">
        <v>209</v>
      </c>
      <c r="K17" s="73" t="s">
        <v>201</v>
      </c>
      <c r="L17" s="12" t="s">
        <v>193</v>
      </c>
      <c r="N17" s="73" t="s">
        <v>53</v>
      </c>
      <c r="O17" s="73"/>
      <c r="P17" s="73" t="s">
        <v>206</v>
      </c>
      <c r="Q17" s="73" t="s">
        <v>207</v>
      </c>
      <c r="R17" s="73" t="s">
        <v>208</v>
      </c>
      <c r="S17" s="37" t="s">
        <v>202</v>
      </c>
      <c r="T17" s="37" t="s">
        <v>203</v>
      </c>
      <c r="U17" s="37" t="s">
        <v>204</v>
      </c>
      <c r="V17" s="37" t="s">
        <v>205</v>
      </c>
      <c r="W17" s="73" t="s">
        <v>209</v>
      </c>
      <c r="X17" s="73" t="s">
        <v>201</v>
      </c>
      <c r="Y17" s="12" t="s">
        <v>193</v>
      </c>
      <c r="Z17" s="15"/>
      <c r="AA17" s="37" t="s">
        <v>53</v>
      </c>
      <c r="AB17" s="37" t="s">
        <v>195</v>
      </c>
      <c r="AC17" s="38" t="s">
        <v>216</v>
      </c>
      <c r="AD17" s="150" t="s">
        <v>234</v>
      </c>
    </row>
    <row r="18" spans="1:30" x14ac:dyDescent="0.25">
      <c r="A18" s="71" t="s">
        <v>65</v>
      </c>
      <c r="B18" s="71"/>
      <c r="C18" s="96">
        <v>49.532800000000002</v>
      </c>
      <c r="D18" s="96" t="s">
        <v>46</v>
      </c>
      <c r="E18" s="96">
        <v>28.5304</v>
      </c>
      <c r="F18" s="96">
        <v>2.7584</v>
      </c>
      <c r="G18" s="96" t="s">
        <v>46</v>
      </c>
      <c r="H18" s="96">
        <v>2.8155999999999999</v>
      </c>
      <c r="I18" s="96" t="s">
        <v>46</v>
      </c>
      <c r="J18" s="96">
        <v>0.91900000000000004</v>
      </c>
      <c r="K18" s="96">
        <v>10.016400000000001</v>
      </c>
      <c r="L18" s="96">
        <f>SUM(C18:K18)</f>
        <v>94.572599999999994</v>
      </c>
      <c r="N18" s="100" t="s">
        <v>65</v>
      </c>
      <c r="O18" s="100"/>
      <c r="P18" s="96">
        <v>3.3167449273926781</v>
      </c>
      <c r="Q18" s="96" t="s">
        <v>46</v>
      </c>
      <c r="R18" s="96">
        <v>2.2515510717830436</v>
      </c>
      <c r="S18" s="96">
        <v>0.15447022261818291</v>
      </c>
      <c r="T18" s="96" t="s">
        <v>46</v>
      </c>
      <c r="U18" s="96">
        <v>0.28106116291972255</v>
      </c>
      <c r="V18" s="96" t="s">
        <v>46</v>
      </c>
      <c r="W18" s="96">
        <v>0.11931147039656778</v>
      </c>
      <c r="X18" s="96">
        <v>0.85586864720805111</v>
      </c>
      <c r="Y18" s="96">
        <v>7.0150943052109023</v>
      </c>
      <c r="Z18" s="21"/>
      <c r="AA18" s="101" t="s">
        <v>65</v>
      </c>
      <c r="AB18" s="95">
        <v>35.847041356329591</v>
      </c>
      <c r="AC18" s="95">
        <v>69.17</v>
      </c>
      <c r="AD18" s="17">
        <v>1.5799999999999998</v>
      </c>
    </row>
    <row r="19" spans="1:30" x14ac:dyDescent="0.25">
      <c r="A19" s="71" t="s">
        <v>66</v>
      </c>
      <c r="B19" s="71"/>
      <c r="C19" s="21">
        <v>49.507399999999997</v>
      </c>
      <c r="D19" s="21" t="s">
        <v>46</v>
      </c>
      <c r="E19" s="21">
        <v>28.141200000000001</v>
      </c>
      <c r="F19" s="21">
        <v>2.3616999999999999</v>
      </c>
      <c r="G19" s="21" t="s">
        <v>46</v>
      </c>
      <c r="H19" s="21">
        <v>2.8494999999999999</v>
      </c>
      <c r="I19" s="21" t="s">
        <v>46</v>
      </c>
      <c r="J19" s="21">
        <v>0.88229999999999997</v>
      </c>
      <c r="K19" s="21">
        <v>10.0876</v>
      </c>
      <c r="L19" s="21">
        <f t="shared" ref="L19:L34" si="5">SUM(C19:K19)</f>
        <v>93.829700000000003</v>
      </c>
      <c r="N19" s="71" t="s">
        <v>66</v>
      </c>
      <c r="O19" s="71"/>
      <c r="P19" s="21">
        <v>3.3364264320761179</v>
      </c>
      <c r="Q19" s="21" t="s">
        <v>46</v>
      </c>
      <c r="R19" s="21">
        <v>2.2351609111311643</v>
      </c>
      <c r="S19" s="21">
        <v>0.13310810391028799</v>
      </c>
      <c r="T19" s="21" t="s">
        <v>46</v>
      </c>
      <c r="U19" s="21">
        <v>0.28627985121103405</v>
      </c>
      <c r="V19" s="21" t="s">
        <v>46</v>
      </c>
      <c r="W19" s="21">
        <v>0.11528563738442336</v>
      </c>
      <c r="X19" s="21">
        <v>0.86751211773943882</v>
      </c>
      <c r="Y19" s="21">
        <v>7.0087345773945007</v>
      </c>
      <c r="Z19" s="21"/>
      <c r="AA19" s="71" t="s">
        <v>66</v>
      </c>
      <c r="AB19" s="90">
        <v>30.343211931991735</v>
      </c>
      <c r="AC19" s="90">
        <v>69.17</v>
      </c>
      <c r="AD19" s="17">
        <v>1.38</v>
      </c>
    </row>
    <row r="20" spans="1:30" x14ac:dyDescent="0.25">
      <c r="A20" s="71" t="s">
        <v>67</v>
      </c>
      <c r="B20" s="71"/>
      <c r="C20" s="21">
        <v>50.431399999999996</v>
      </c>
      <c r="D20" s="21" t="s">
        <v>46</v>
      </c>
      <c r="E20" s="21">
        <v>27.050899999999999</v>
      </c>
      <c r="F20" s="21">
        <v>2.2894000000000001</v>
      </c>
      <c r="G20" s="21" t="s">
        <v>46</v>
      </c>
      <c r="H20" s="21">
        <v>3.2717999999999998</v>
      </c>
      <c r="I20" s="21" t="s">
        <v>46</v>
      </c>
      <c r="J20" s="21">
        <v>0.60960000000000003</v>
      </c>
      <c r="K20" s="21">
        <v>10.627000000000001</v>
      </c>
      <c r="L20" s="21">
        <f t="shared" si="5"/>
        <v>94.28009999999999</v>
      </c>
      <c r="N20" s="71" t="s">
        <v>67</v>
      </c>
      <c r="O20" s="71"/>
      <c r="P20" s="21">
        <v>3.3946760334776163</v>
      </c>
      <c r="Q20" s="21" t="s">
        <v>46</v>
      </c>
      <c r="R20" s="21">
        <v>2.1460200514958672</v>
      </c>
      <c r="S20" s="21">
        <v>0.12888053239401601</v>
      </c>
      <c r="T20" s="21" t="s">
        <v>46</v>
      </c>
      <c r="U20" s="21">
        <v>0.32831803896448686</v>
      </c>
      <c r="V20" s="21" t="s">
        <v>46</v>
      </c>
      <c r="W20" s="21">
        <v>7.9559081316866648E-2</v>
      </c>
      <c r="X20" s="21">
        <v>0.9128181209923143</v>
      </c>
      <c r="Y20" s="21">
        <v>7.0143807335870507</v>
      </c>
      <c r="Z20" s="21"/>
      <c r="AA20" s="71" t="s">
        <v>67</v>
      </c>
      <c r="AB20" s="90">
        <v>34.191110643983741</v>
      </c>
      <c r="AC20" s="90">
        <v>69.17</v>
      </c>
      <c r="AD20" s="17">
        <v>2.1799999999999997</v>
      </c>
    </row>
    <row r="21" spans="1:30" x14ac:dyDescent="0.25">
      <c r="A21" s="71" t="s">
        <v>68</v>
      </c>
      <c r="B21" s="71"/>
      <c r="C21" s="21">
        <v>49.979199999999999</v>
      </c>
      <c r="D21" s="21" t="s">
        <v>46</v>
      </c>
      <c r="E21" s="21">
        <v>28.162800000000001</v>
      </c>
      <c r="F21" s="21">
        <v>2.5914999999999999</v>
      </c>
      <c r="G21" s="21" t="s">
        <v>46</v>
      </c>
      <c r="H21" s="21">
        <v>2.8016999999999999</v>
      </c>
      <c r="I21" s="21" t="s">
        <v>46</v>
      </c>
      <c r="J21" s="21">
        <v>0.89639999999999997</v>
      </c>
      <c r="K21" s="21">
        <v>10.054600000000001</v>
      </c>
      <c r="L21" s="21">
        <f t="shared" si="5"/>
        <v>94.486199999999997</v>
      </c>
      <c r="N21" s="71" t="s">
        <v>68</v>
      </c>
      <c r="O21" s="71"/>
      <c r="P21" s="21">
        <v>3.346686838665168</v>
      </c>
      <c r="Q21" s="21" t="s">
        <v>46</v>
      </c>
      <c r="R21" s="21">
        <v>2.2225746337321728</v>
      </c>
      <c r="S21" s="21">
        <v>0.14512603230784571</v>
      </c>
      <c r="T21" s="21" t="s">
        <v>46</v>
      </c>
      <c r="U21" s="21">
        <v>0.27967786326217042</v>
      </c>
      <c r="V21" s="21" t="s">
        <v>46</v>
      </c>
      <c r="W21" s="21">
        <v>0.11637913233079521</v>
      </c>
      <c r="X21" s="21">
        <v>0.85914573019307705</v>
      </c>
      <c r="Y21" s="21">
        <v>7.0035865827728303</v>
      </c>
      <c r="Z21" s="21"/>
      <c r="AA21" s="71" t="s">
        <v>68</v>
      </c>
      <c r="AB21" s="90">
        <v>39.677808647765843</v>
      </c>
      <c r="AC21" s="90">
        <v>69.17</v>
      </c>
      <c r="AD21" s="17">
        <v>2.08</v>
      </c>
    </row>
    <row r="22" spans="1:30" x14ac:dyDescent="0.25">
      <c r="A22" s="71" t="s">
        <v>69</v>
      </c>
      <c r="B22" s="71"/>
      <c r="C22" s="21">
        <v>50.619799999999998</v>
      </c>
      <c r="D22" s="21" t="s">
        <v>46</v>
      </c>
      <c r="E22" s="21">
        <v>26.9512</v>
      </c>
      <c r="F22" s="21">
        <v>2.4432999999999998</v>
      </c>
      <c r="G22" s="21" t="s">
        <v>46</v>
      </c>
      <c r="H22" s="21">
        <v>3.2839999999999998</v>
      </c>
      <c r="I22" s="21" t="s">
        <v>46</v>
      </c>
      <c r="J22" s="21">
        <v>0.6421</v>
      </c>
      <c r="K22" s="21">
        <v>10.3956</v>
      </c>
      <c r="L22" s="21">
        <f t="shared" si="5"/>
        <v>94.335999999999999</v>
      </c>
      <c r="N22" s="71" t="s">
        <v>69</v>
      </c>
      <c r="O22" s="71"/>
      <c r="P22" s="21">
        <v>3.4039850921917139</v>
      </c>
      <c r="Q22" s="21" t="s">
        <v>46</v>
      </c>
      <c r="R22" s="21">
        <v>2.1359942450648521</v>
      </c>
      <c r="S22" s="21">
        <v>0.13740810577750606</v>
      </c>
      <c r="T22" s="21" t="s">
        <v>46</v>
      </c>
      <c r="U22" s="21">
        <v>0.32921609577079453</v>
      </c>
      <c r="V22" s="21" t="s">
        <v>46</v>
      </c>
      <c r="W22" s="21">
        <v>8.3717718822183818E-2</v>
      </c>
      <c r="X22" s="21">
        <v>0.89205790818309216</v>
      </c>
      <c r="Y22" s="21">
        <v>7.0038977503684734</v>
      </c>
      <c r="Z22" s="21"/>
      <c r="AA22" s="71" t="s">
        <v>69</v>
      </c>
      <c r="AB22" s="90">
        <v>28.689415323271536</v>
      </c>
      <c r="AC22" s="90">
        <v>69.17</v>
      </c>
      <c r="AD22" s="17">
        <v>3.3799999999999994</v>
      </c>
    </row>
    <row r="23" spans="1:30" x14ac:dyDescent="0.25">
      <c r="A23" s="71" t="s">
        <v>70</v>
      </c>
      <c r="B23" s="71"/>
      <c r="C23" s="21">
        <v>49.274099999999997</v>
      </c>
      <c r="D23" s="21" t="s">
        <v>46</v>
      </c>
      <c r="E23" s="21">
        <v>28.660499999999999</v>
      </c>
      <c r="F23" s="21">
        <v>2.5385</v>
      </c>
      <c r="G23" s="21" t="s">
        <v>46</v>
      </c>
      <c r="H23" s="21">
        <v>2.7427999999999999</v>
      </c>
      <c r="I23" s="21" t="s">
        <v>46</v>
      </c>
      <c r="J23" s="21">
        <v>1.0284</v>
      </c>
      <c r="K23" s="21">
        <v>9.9756</v>
      </c>
      <c r="L23" s="21">
        <f t="shared" si="5"/>
        <v>94.219899999999996</v>
      </c>
      <c r="N23" s="71" t="s">
        <v>70</v>
      </c>
      <c r="O23" s="71"/>
      <c r="P23" s="21">
        <v>3.3119442937142303</v>
      </c>
      <c r="Q23" s="21" t="s">
        <v>46</v>
      </c>
      <c r="R23" s="21">
        <v>2.2704023749056716</v>
      </c>
      <c r="S23" s="21">
        <v>0.14269535092804048</v>
      </c>
      <c r="T23" s="21" t="s">
        <v>46</v>
      </c>
      <c r="U23" s="21">
        <v>0.27483317239737248</v>
      </c>
      <c r="V23" s="21" t="s">
        <v>46</v>
      </c>
      <c r="W23" s="21">
        <v>0.1340213173245893</v>
      </c>
      <c r="X23" s="21">
        <v>0.85561740830847954</v>
      </c>
      <c r="Y23" s="21">
        <v>7.0229410742299052</v>
      </c>
      <c r="Z23" s="21"/>
      <c r="AA23" s="71" t="s">
        <v>70</v>
      </c>
      <c r="AB23" s="90">
        <v>39.741885825038011</v>
      </c>
      <c r="AC23" s="90">
        <v>69.569999999999993</v>
      </c>
      <c r="AD23" s="17">
        <v>4.78</v>
      </c>
    </row>
    <row r="24" spans="1:30" x14ac:dyDescent="0.25">
      <c r="A24" s="71" t="s">
        <v>71</v>
      </c>
      <c r="B24" s="71"/>
      <c r="C24" s="21">
        <v>50.128100000000003</v>
      </c>
      <c r="D24" s="21" t="s">
        <v>46</v>
      </c>
      <c r="E24" s="21">
        <v>27.7789</v>
      </c>
      <c r="F24" s="21">
        <v>2.4091</v>
      </c>
      <c r="G24" s="21" t="s">
        <v>46</v>
      </c>
      <c r="H24" s="21">
        <v>3.01</v>
      </c>
      <c r="I24" s="21" t="s">
        <v>46</v>
      </c>
      <c r="J24" s="21">
        <v>0.79730000000000001</v>
      </c>
      <c r="K24" s="21">
        <v>10.3621</v>
      </c>
      <c r="L24" s="21">
        <f t="shared" si="5"/>
        <v>94.485500000000016</v>
      </c>
      <c r="N24" s="71" t="s">
        <v>71</v>
      </c>
      <c r="O24" s="71"/>
      <c r="P24" s="21">
        <v>3.360815329333859</v>
      </c>
      <c r="Q24" s="21" t="s">
        <v>46</v>
      </c>
      <c r="R24" s="21">
        <v>2.1949932890797506</v>
      </c>
      <c r="S24" s="21">
        <v>0.13507860484941936</v>
      </c>
      <c r="T24" s="21" t="s">
        <v>46</v>
      </c>
      <c r="U24" s="21">
        <v>0.30084346939344436</v>
      </c>
      <c r="V24" s="21" t="s">
        <v>46</v>
      </c>
      <c r="W24" s="21">
        <v>0.10364125450671649</v>
      </c>
      <c r="X24" s="21">
        <v>0.88651777415898203</v>
      </c>
      <c r="Y24" s="21">
        <v>7.0128742846314767</v>
      </c>
      <c r="Z24" s="21"/>
      <c r="AA24" s="71" t="s">
        <v>71</v>
      </c>
      <c r="AB24" s="90">
        <v>35.605037489271432</v>
      </c>
      <c r="AC24" s="90">
        <v>74.569999999999993</v>
      </c>
      <c r="AD24" s="17">
        <v>1.5799999999999998</v>
      </c>
    </row>
    <row r="25" spans="1:30" x14ac:dyDescent="0.25">
      <c r="A25" s="71" t="s">
        <v>72</v>
      </c>
      <c r="B25" s="71"/>
      <c r="C25" s="21">
        <v>51.042900000000003</v>
      </c>
      <c r="D25" s="21" t="s">
        <v>46</v>
      </c>
      <c r="E25" s="21">
        <v>27.127300000000002</v>
      </c>
      <c r="F25" s="21">
        <v>2.3407</v>
      </c>
      <c r="G25" s="21" t="s">
        <v>46</v>
      </c>
      <c r="H25" s="21">
        <v>3.2736999999999998</v>
      </c>
      <c r="I25" s="21" t="s">
        <v>46</v>
      </c>
      <c r="J25" s="21">
        <v>0.51200000000000001</v>
      </c>
      <c r="K25" s="21">
        <v>10.8177</v>
      </c>
      <c r="L25" s="21">
        <f t="shared" si="5"/>
        <v>95.114300000000014</v>
      </c>
      <c r="N25" s="71" t="s">
        <v>72</v>
      </c>
      <c r="O25" s="71"/>
      <c r="P25" s="21">
        <v>3.4069338816800658</v>
      </c>
      <c r="Q25" s="21" t="s">
        <v>46</v>
      </c>
      <c r="R25" s="21">
        <v>2.1339767411435506</v>
      </c>
      <c r="S25" s="21">
        <v>0.13065993952850202</v>
      </c>
      <c r="T25" s="21" t="s">
        <v>46</v>
      </c>
      <c r="U25" s="21">
        <v>0.3257451289329088</v>
      </c>
      <c r="V25" s="21" t="s">
        <v>46</v>
      </c>
      <c r="W25" s="21">
        <v>6.6259143399140297E-2</v>
      </c>
      <c r="X25" s="21">
        <v>0.92138165366818492</v>
      </c>
      <c r="Y25" s="21">
        <v>7.0096872003390951</v>
      </c>
      <c r="Z25" s="21"/>
      <c r="AA25" s="71" t="s">
        <v>72</v>
      </c>
      <c r="AB25" s="90">
        <v>27.967014570018474</v>
      </c>
      <c r="AC25" s="90">
        <v>74.569999999999993</v>
      </c>
      <c r="AD25" s="17">
        <v>1.18</v>
      </c>
    </row>
    <row r="26" spans="1:30" x14ac:dyDescent="0.25">
      <c r="A26" s="71" t="s">
        <v>73</v>
      </c>
      <c r="B26" s="71"/>
      <c r="C26" s="21">
        <v>51.109400000000001</v>
      </c>
      <c r="D26" s="21" t="s">
        <v>46</v>
      </c>
      <c r="E26" s="21">
        <v>26.546399999999998</v>
      </c>
      <c r="F26" s="21">
        <v>2.3931</v>
      </c>
      <c r="G26" s="21" t="s">
        <v>46</v>
      </c>
      <c r="H26" s="21">
        <v>3.3972000000000002</v>
      </c>
      <c r="I26" s="21" t="s">
        <v>46</v>
      </c>
      <c r="J26" s="21">
        <v>0.40329999999999999</v>
      </c>
      <c r="K26" s="21">
        <v>10.777799999999999</v>
      </c>
      <c r="L26" s="21">
        <f t="shared" si="5"/>
        <v>94.627200000000002</v>
      </c>
      <c r="N26" s="71" t="s">
        <v>73</v>
      </c>
      <c r="O26" s="71"/>
      <c r="P26" s="21">
        <v>3.4286804974621243</v>
      </c>
      <c r="Q26" s="21" t="s">
        <v>46</v>
      </c>
      <c r="R26" s="21">
        <v>2.0988751974317275</v>
      </c>
      <c r="S26" s="21">
        <v>0.13426271177058416</v>
      </c>
      <c r="T26" s="21" t="s">
        <v>46</v>
      </c>
      <c r="U26" s="21">
        <v>0.33974888277505394</v>
      </c>
      <c r="V26" s="21" t="s">
        <v>46</v>
      </c>
      <c r="W26" s="21">
        <v>5.2456818620990421E-2</v>
      </c>
      <c r="X26" s="21">
        <v>0.922640719179464</v>
      </c>
      <c r="Y26" s="21">
        <v>7.0006520567576702</v>
      </c>
      <c r="Z26" s="21"/>
      <c r="AA26" s="71" t="s">
        <v>73</v>
      </c>
      <c r="AB26" s="90">
        <v>29.37298406306671</v>
      </c>
      <c r="AC26" s="90">
        <v>80.569999999999993</v>
      </c>
      <c r="AD26" s="17">
        <v>1.18</v>
      </c>
    </row>
    <row r="27" spans="1:30" x14ac:dyDescent="0.25">
      <c r="A27" s="71" t="s">
        <v>74</v>
      </c>
      <c r="B27" s="71"/>
      <c r="C27" s="21">
        <v>51.226999999999997</v>
      </c>
      <c r="D27" s="21" t="s">
        <v>46</v>
      </c>
      <c r="E27" s="21">
        <v>26.585000000000001</v>
      </c>
      <c r="F27" s="21">
        <v>2.7450999999999999</v>
      </c>
      <c r="G27" s="21" t="s">
        <v>46</v>
      </c>
      <c r="H27" s="21">
        <v>3.5644999999999998</v>
      </c>
      <c r="I27" s="21" t="s">
        <v>46</v>
      </c>
      <c r="J27" s="21">
        <v>0.46629999999999999</v>
      </c>
      <c r="K27" s="21">
        <v>10.602499999999999</v>
      </c>
      <c r="L27" s="21">
        <f t="shared" si="5"/>
        <v>95.190399999999983</v>
      </c>
      <c r="N27" s="71" t="s">
        <v>74</v>
      </c>
      <c r="O27" s="71"/>
      <c r="P27" s="21">
        <v>3.4179197364690812</v>
      </c>
      <c r="Q27" s="21" t="s">
        <v>46</v>
      </c>
      <c r="R27" s="21">
        <v>2.090520103657215</v>
      </c>
      <c r="S27" s="21">
        <v>0.15317554698328198</v>
      </c>
      <c r="T27" s="21" t="s">
        <v>46</v>
      </c>
      <c r="U27" s="21">
        <v>0.35454571683180214</v>
      </c>
      <c r="V27" s="21" t="s">
        <v>46</v>
      </c>
      <c r="W27" s="21">
        <v>6.0322015489655732E-2</v>
      </c>
      <c r="X27" s="21">
        <v>0.90270839355691335</v>
      </c>
      <c r="Y27" s="21">
        <v>7.0062807460912451</v>
      </c>
      <c r="Z27" s="21"/>
      <c r="AA27" s="71" t="s">
        <v>74</v>
      </c>
      <c r="AB27" s="90">
        <v>31.793391276195997</v>
      </c>
      <c r="AC27" s="90">
        <v>80.569999999999993</v>
      </c>
      <c r="AD27" s="17">
        <v>1.5799999999999998</v>
      </c>
    </row>
    <row r="28" spans="1:30" x14ac:dyDescent="0.25">
      <c r="A28" s="71" t="s">
        <v>75</v>
      </c>
      <c r="B28" s="71"/>
      <c r="C28" s="21">
        <v>50.085999999999999</v>
      </c>
      <c r="D28" s="21" t="s">
        <v>46</v>
      </c>
      <c r="E28" s="21">
        <v>28.384799999999998</v>
      </c>
      <c r="F28" s="21">
        <v>2.6057000000000001</v>
      </c>
      <c r="G28" s="21" t="s">
        <v>46</v>
      </c>
      <c r="H28" s="21">
        <v>2.9773999999999998</v>
      </c>
      <c r="I28" s="21" t="s">
        <v>46</v>
      </c>
      <c r="J28" s="21">
        <v>0.92369999999999997</v>
      </c>
      <c r="K28" s="21">
        <v>9.9717000000000002</v>
      </c>
      <c r="L28" s="21">
        <f t="shared" si="5"/>
        <v>94.949299999999994</v>
      </c>
      <c r="N28" s="71" t="s">
        <v>75</v>
      </c>
      <c r="O28" s="71"/>
      <c r="P28" s="21">
        <v>3.335229127232056</v>
      </c>
      <c r="Q28" s="21" t="s">
        <v>46</v>
      </c>
      <c r="R28" s="21">
        <v>2.2276651521510726</v>
      </c>
      <c r="S28" s="21">
        <v>0.14511158038806507</v>
      </c>
      <c r="T28" s="21" t="s">
        <v>46</v>
      </c>
      <c r="U28" s="21">
        <v>0.29556785311911915</v>
      </c>
      <c r="V28" s="21" t="s">
        <v>46</v>
      </c>
      <c r="W28" s="21">
        <v>0.11925806566692926</v>
      </c>
      <c r="X28" s="21">
        <v>0.84733431111481239</v>
      </c>
      <c r="Y28" s="21">
        <v>7.0060285301076828</v>
      </c>
      <c r="Z28" s="21"/>
      <c r="AA28" s="71" t="s">
        <v>75</v>
      </c>
      <c r="AB28" s="90">
        <v>39.682843323331895</v>
      </c>
      <c r="AC28" s="90">
        <v>80.569999999999993</v>
      </c>
      <c r="AD28" s="17">
        <v>1.78</v>
      </c>
    </row>
    <row r="29" spans="1:30" x14ac:dyDescent="0.25">
      <c r="A29" s="71" t="s">
        <v>76</v>
      </c>
      <c r="B29" s="71"/>
      <c r="C29" s="21">
        <v>48.9131</v>
      </c>
      <c r="D29" s="21" t="s">
        <v>46</v>
      </c>
      <c r="E29" s="21">
        <v>28.185600000000001</v>
      </c>
      <c r="F29" s="21">
        <v>2.6886000000000001</v>
      </c>
      <c r="G29" s="21" t="s">
        <v>46</v>
      </c>
      <c r="H29" s="21">
        <v>2.9897999999999998</v>
      </c>
      <c r="I29" s="21" t="s">
        <v>46</v>
      </c>
      <c r="J29" s="21">
        <v>0.95140000000000002</v>
      </c>
      <c r="K29" s="21">
        <v>9.8744999999999994</v>
      </c>
      <c r="L29" s="21">
        <f t="shared" si="5"/>
        <v>93.603000000000009</v>
      </c>
      <c r="N29" s="71" t="s">
        <v>76</v>
      </c>
      <c r="O29" s="71"/>
      <c r="P29" s="21">
        <v>3.3103964612942485</v>
      </c>
      <c r="Q29" s="21" t="s">
        <v>46</v>
      </c>
      <c r="R29" s="21">
        <v>2.2482098795719967</v>
      </c>
      <c r="S29" s="21">
        <v>0.15217711567677494</v>
      </c>
      <c r="T29" s="21" t="s">
        <v>46</v>
      </c>
      <c r="U29" s="21">
        <v>0.30165299779217275</v>
      </c>
      <c r="V29" s="21" t="s">
        <v>46</v>
      </c>
      <c r="W29" s="21">
        <v>0.12484336310670099</v>
      </c>
      <c r="X29" s="21">
        <v>0.85279804804224935</v>
      </c>
      <c r="Y29" s="21">
        <v>7.0259525108178158</v>
      </c>
      <c r="Z29" s="21"/>
      <c r="AA29" s="71" t="s">
        <v>76</v>
      </c>
      <c r="AB29" s="90">
        <v>37.988255107744322</v>
      </c>
      <c r="AC29" s="90">
        <v>84.97</v>
      </c>
      <c r="AD29" s="107">
        <v>1.78</v>
      </c>
    </row>
    <row r="30" spans="1:30" x14ac:dyDescent="0.25">
      <c r="A30" s="71" t="s">
        <v>77</v>
      </c>
      <c r="B30" s="71"/>
      <c r="C30" s="21">
        <v>49.904899999999998</v>
      </c>
      <c r="D30" s="21" t="s">
        <v>46</v>
      </c>
      <c r="E30" s="21">
        <v>28.304099999999998</v>
      </c>
      <c r="F30" s="21">
        <v>2.5867</v>
      </c>
      <c r="G30" s="21" t="s">
        <v>46</v>
      </c>
      <c r="H30" s="21">
        <v>2.9613999999999998</v>
      </c>
      <c r="I30" s="21" t="s">
        <v>46</v>
      </c>
      <c r="J30" s="21">
        <v>0.92</v>
      </c>
      <c r="K30" s="21">
        <v>10.2281</v>
      </c>
      <c r="L30" s="21">
        <f t="shared" si="5"/>
        <v>94.905199999999994</v>
      </c>
      <c r="N30" s="71" t="s">
        <v>77</v>
      </c>
      <c r="O30" s="71"/>
      <c r="P30" s="21">
        <v>3.3318770305994012</v>
      </c>
      <c r="Q30" s="21" t="s">
        <v>46</v>
      </c>
      <c r="R30" s="21">
        <v>2.2271520700643435</v>
      </c>
      <c r="S30" s="21">
        <v>0.14443091785952772</v>
      </c>
      <c r="T30" s="21" t="s">
        <v>46</v>
      </c>
      <c r="U30" s="21">
        <v>0.29474981026787656</v>
      </c>
      <c r="V30" s="21" t="s">
        <v>46</v>
      </c>
      <c r="W30" s="21">
        <v>0.11909159004961355</v>
      </c>
      <c r="X30" s="21">
        <v>0.87139889127324899</v>
      </c>
      <c r="Y30" s="21">
        <v>7.022682897117865</v>
      </c>
      <c r="Z30" s="21"/>
      <c r="AA30" s="71" t="s">
        <v>77</v>
      </c>
      <c r="AB30" s="90">
        <v>41.509433390011523</v>
      </c>
      <c r="AC30" s="90">
        <v>84.97</v>
      </c>
      <c r="AD30" s="107">
        <v>2.1799999999999997</v>
      </c>
    </row>
    <row r="31" spans="1:30" x14ac:dyDescent="0.25">
      <c r="A31" s="71" t="s">
        <v>78</v>
      </c>
      <c r="B31" s="71"/>
      <c r="C31" s="21">
        <v>50.845799999999997</v>
      </c>
      <c r="D31" s="21" t="s">
        <v>46</v>
      </c>
      <c r="E31" s="21">
        <v>27.407900000000001</v>
      </c>
      <c r="F31" s="21">
        <v>2.6364000000000001</v>
      </c>
      <c r="G31" s="21" t="s">
        <v>46</v>
      </c>
      <c r="H31" s="21">
        <v>3.2964000000000002</v>
      </c>
      <c r="I31" s="21" t="s">
        <v>46</v>
      </c>
      <c r="J31" s="21">
        <v>0.63749999999999996</v>
      </c>
      <c r="K31" s="21">
        <v>10.5402</v>
      </c>
      <c r="L31" s="21">
        <f t="shared" si="5"/>
        <v>95.364199999999997</v>
      </c>
      <c r="N31" s="71" t="s">
        <v>78</v>
      </c>
      <c r="O31" s="71"/>
      <c r="P31" s="21">
        <v>3.3859293433924122</v>
      </c>
      <c r="Q31" s="21" t="s">
        <v>46</v>
      </c>
      <c r="R31" s="21">
        <v>2.1510639118674901</v>
      </c>
      <c r="S31" s="21">
        <v>0.1468258225417062</v>
      </c>
      <c r="T31" s="21" t="s">
        <v>46</v>
      </c>
      <c r="U31" s="21">
        <v>0.32724528587517948</v>
      </c>
      <c r="V31" s="21" t="s">
        <v>46</v>
      </c>
      <c r="W31" s="21">
        <v>8.2309599204633044E-2</v>
      </c>
      <c r="X31" s="21">
        <v>0.89566977864316655</v>
      </c>
      <c r="Y31" s="21">
        <v>7.013602864287245</v>
      </c>
      <c r="Z31" s="21"/>
      <c r="AA31" s="71" t="s">
        <v>78</v>
      </c>
      <c r="AB31" s="90">
        <v>12.533123772873836</v>
      </c>
      <c r="AC31" s="90">
        <v>84.97</v>
      </c>
      <c r="AD31" s="107">
        <v>1.18</v>
      </c>
    </row>
    <row r="32" spans="1:30" x14ac:dyDescent="0.25">
      <c r="A32" s="71" t="s">
        <v>79</v>
      </c>
      <c r="B32" s="71"/>
      <c r="C32" s="21">
        <v>50.947299999999998</v>
      </c>
      <c r="D32" s="21" t="s">
        <v>46</v>
      </c>
      <c r="E32" s="21">
        <v>27.5608</v>
      </c>
      <c r="F32" s="21">
        <v>2.4752000000000001</v>
      </c>
      <c r="G32" s="21" t="s">
        <v>46</v>
      </c>
      <c r="H32" s="21">
        <v>3.1408</v>
      </c>
      <c r="I32" s="21" t="s">
        <v>46</v>
      </c>
      <c r="J32" s="21">
        <v>0.72519999999999996</v>
      </c>
      <c r="K32" s="21">
        <v>10.555199999999999</v>
      </c>
      <c r="L32" s="21">
        <f t="shared" si="5"/>
        <v>95.404499999999999</v>
      </c>
      <c r="N32" s="71" t="s">
        <v>79</v>
      </c>
      <c r="O32" s="71"/>
      <c r="P32" s="21">
        <v>3.3863323295697354</v>
      </c>
      <c r="Q32" s="21" t="s">
        <v>46</v>
      </c>
      <c r="R32" s="21">
        <v>2.159011572545289</v>
      </c>
      <c r="S32" s="21">
        <v>0.13759005155151974</v>
      </c>
      <c r="T32" s="21" t="s">
        <v>46</v>
      </c>
      <c r="U32" s="21">
        <v>0.31121417754764935</v>
      </c>
      <c r="V32" s="21" t="s">
        <v>46</v>
      </c>
      <c r="W32" s="21">
        <v>9.3457399147100065E-2</v>
      </c>
      <c r="X32" s="21">
        <v>0.89526402478749934</v>
      </c>
      <c r="Y32" s="21">
        <v>7.0109319818318747</v>
      </c>
      <c r="Z32" s="21"/>
      <c r="AA32" s="71" t="s">
        <v>79</v>
      </c>
      <c r="AB32" s="90">
        <v>30.633775934737038</v>
      </c>
      <c r="AC32" s="90">
        <v>84.97</v>
      </c>
      <c r="AD32" s="107">
        <v>1.88</v>
      </c>
    </row>
    <row r="33" spans="1:30" x14ac:dyDescent="0.25">
      <c r="A33" s="71" t="s">
        <v>80</v>
      </c>
      <c r="B33" s="71"/>
      <c r="C33" s="21">
        <v>49.8264</v>
      </c>
      <c r="D33" s="21" t="s">
        <v>46</v>
      </c>
      <c r="E33" s="21">
        <v>28.049900000000001</v>
      </c>
      <c r="F33" s="21">
        <v>2.7545999999999999</v>
      </c>
      <c r="G33" s="21" t="s">
        <v>46</v>
      </c>
      <c r="H33" s="21">
        <v>2.9447000000000001</v>
      </c>
      <c r="I33" s="21" t="s">
        <v>46</v>
      </c>
      <c r="J33" s="21">
        <v>0.98839999999999995</v>
      </c>
      <c r="K33" s="21">
        <v>10.040900000000001</v>
      </c>
      <c r="L33" s="21">
        <f t="shared" si="5"/>
        <v>94.604899999999986</v>
      </c>
      <c r="N33" s="71" t="s">
        <v>80</v>
      </c>
      <c r="O33" s="71"/>
      <c r="P33" s="21">
        <v>3.3367654222746448</v>
      </c>
      <c r="Q33" s="21" t="s">
        <v>46</v>
      </c>
      <c r="R33" s="21">
        <v>2.2138705873785192</v>
      </c>
      <c r="S33" s="21">
        <v>0.15427410751225321</v>
      </c>
      <c r="T33" s="21" t="s">
        <v>46</v>
      </c>
      <c r="U33" s="21">
        <v>0.29398008416484561</v>
      </c>
      <c r="V33" s="21" t="s">
        <v>46</v>
      </c>
      <c r="W33" s="21">
        <v>0.12833537812982385</v>
      </c>
      <c r="X33" s="21">
        <v>0.8580548902519054</v>
      </c>
      <c r="Y33" s="21">
        <v>7.021148604623491</v>
      </c>
      <c r="Z33" s="21"/>
      <c r="AA33" s="71" t="s">
        <v>80</v>
      </c>
      <c r="AB33" s="90">
        <v>32.236442977960827</v>
      </c>
      <c r="AC33" s="90">
        <v>84.97</v>
      </c>
      <c r="AD33" s="107">
        <v>2.38</v>
      </c>
    </row>
    <row r="34" spans="1:30" x14ac:dyDescent="0.25">
      <c r="A34" s="71" t="s">
        <v>81</v>
      </c>
      <c r="B34" s="71"/>
      <c r="C34" s="21">
        <v>50.340400000000002</v>
      </c>
      <c r="D34" s="21" t="s">
        <v>46</v>
      </c>
      <c r="E34" s="21">
        <v>28.1355</v>
      </c>
      <c r="F34" s="21">
        <v>2.6876000000000002</v>
      </c>
      <c r="G34" s="21" t="s">
        <v>46</v>
      </c>
      <c r="H34" s="21">
        <v>2.9318</v>
      </c>
      <c r="I34" s="21" t="s">
        <v>46</v>
      </c>
      <c r="J34" s="21">
        <v>0.96809999999999996</v>
      </c>
      <c r="K34" s="21">
        <v>9.8223000000000003</v>
      </c>
      <c r="L34" s="21">
        <f t="shared" si="5"/>
        <v>94.8857</v>
      </c>
      <c r="N34" s="71" t="s">
        <v>81</v>
      </c>
      <c r="O34" s="71"/>
      <c r="P34" s="21">
        <v>3.3515721489778283</v>
      </c>
      <c r="Q34" s="21" t="s">
        <v>46</v>
      </c>
      <c r="R34" s="21">
        <v>2.2077062905109077</v>
      </c>
      <c r="S34" s="21">
        <v>0.14964591857072732</v>
      </c>
      <c r="T34" s="21" t="s">
        <v>46</v>
      </c>
      <c r="U34" s="21">
        <v>0.29098924557214284</v>
      </c>
      <c r="V34" s="21" t="s">
        <v>46</v>
      </c>
      <c r="W34" s="21">
        <v>0.12496823107942305</v>
      </c>
      <c r="X34" s="21">
        <v>0.83449044435578512</v>
      </c>
      <c r="Y34" s="21">
        <v>6.9963385828756097</v>
      </c>
      <c r="Z34" s="21"/>
      <c r="AA34" s="71" t="s">
        <v>81</v>
      </c>
      <c r="AB34" s="90">
        <v>30.848197797640211</v>
      </c>
      <c r="AC34" s="90">
        <v>84.97</v>
      </c>
      <c r="AD34" s="153">
        <v>2.2799999999999998</v>
      </c>
    </row>
    <row r="35" spans="1:30" x14ac:dyDescent="0.25">
      <c r="B35" s="82" t="s">
        <v>213</v>
      </c>
      <c r="C35" s="67">
        <f>AVERAGE(C18:C34)</f>
        <v>50.218588235294121</v>
      </c>
      <c r="D35" s="67"/>
      <c r="E35" s="67">
        <f t="shared" ref="E35:L35" si="6">AVERAGE(E18:E34)</f>
        <v>27.739011764705879</v>
      </c>
      <c r="F35" s="67">
        <f t="shared" si="6"/>
        <v>2.5473882352941177</v>
      </c>
      <c r="G35" s="67"/>
      <c r="H35" s="67">
        <f t="shared" si="6"/>
        <v>3.073711764705882</v>
      </c>
      <c r="I35" s="67"/>
      <c r="J35" s="67">
        <f t="shared" si="6"/>
        <v>0.78064705882352936</v>
      </c>
      <c r="K35" s="67">
        <f t="shared" si="6"/>
        <v>10.279399999999999</v>
      </c>
      <c r="L35" s="67">
        <f t="shared" si="6"/>
        <v>94.638747058823526</v>
      </c>
      <c r="O35" s="42" t="s">
        <v>214</v>
      </c>
      <c r="P35" s="43">
        <f>AVERAGE(P17:P34)</f>
        <v>3.3625244074001754</v>
      </c>
      <c r="Q35" s="43"/>
      <c r="R35" s="43">
        <f t="shared" ref="R35:W35" si="7">AVERAGE(R17:R34)</f>
        <v>2.1891028284420369</v>
      </c>
      <c r="S35" s="43">
        <f t="shared" si="7"/>
        <v>0.14264239206872009</v>
      </c>
      <c r="T35" s="43"/>
      <c r="U35" s="43">
        <f t="shared" si="7"/>
        <v>0.30680404922339855</v>
      </c>
      <c r="V35" s="43"/>
      <c r="W35" s="43">
        <f t="shared" si="7"/>
        <v>0.10136571858683252</v>
      </c>
      <c r="X35" s="43">
        <f t="shared" ref="X35" si="8">AVERAGE(X17:X34)</f>
        <v>0.87831052127392129</v>
      </c>
      <c r="Y35" s="43">
        <f t="shared" ref="Y35" si="9">AVERAGE(Y17:Y34)</f>
        <v>7.0114597225320434</v>
      </c>
      <c r="AA35" s="82" t="s">
        <v>194</v>
      </c>
      <c r="AB35" s="84">
        <f>AVERAGE(AB18:AB34)</f>
        <v>32.862410201837221</v>
      </c>
      <c r="AC35" s="46"/>
    </row>
    <row r="36" spans="1:30" x14ac:dyDescent="0.25">
      <c r="B36" s="83" t="s">
        <v>48</v>
      </c>
      <c r="C36" s="49">
        <f>STDEV(C18:C34)</f>
        <v>0.68662131200752963</v>
      </c>
      <c r="D36" s="49"/>
      <c r="E36" s="49">
        <f t="shared" ref="E36:L36" si="10">STDEV(E18:E34)</f>
        <v>0.6787782368733849</v>
      </c>
      <c r="F36" s="49">
        <f t="shared" si="10"/>
        <v>0.15487463027539783</v>
      </c>
      <c r="G36" s="49"/>
      <c r="H36" s="49">
        <f t="shared" si="10"/>
        <v>0.23627616755174694</v>
      </c>
      <c r="I36" s="49"/>
      <c r="J36" s="49">
        <f t="shared" si="10"/>
        <v>0.19957239324881298</v>
      </c>
      <c r="K36" s="49">
        <f t="shared" si="10"/>
        <v>0.32631236951730758</v>
      </c>
      <c r="L36" s="49">
        <f t="shared" si="10"/>
        <v>0.50292968459522935</v>
      </c>
      <c r="O36" s="18" t="s">
        <v>48</v>
      </c>
      <c r="P36" s="44">
        <f>STDEV(P17:P34)</f>
        <v>3.8777290693632005E-2</v>
      </c>
      <c r="Q36" s="17"/>
      <c r="R36" s="17">
        <f t="shared" ref="R36:W36" si="11">STDEV(R17:R34)</f>
        <v>5.539705094881911E-2</v>
      </c>
      <c r="S36" s="44">
        <f t="shared" si="11"/>
        <v>8.5267760880016908E-3</v>
      </c>
      <c r="T36" s="17"/>
      <c r="U36" s="44">
        <f t="shared" si="11"/>
        <v>2.3339779485586604E-2</v>
      </c>
      <c r="V36" s="44"/>
      <c r="W36" s="44">
        <f t="shared" si="11"/>
        <v>2.5986249570219569E-2</v>
      </c>
      <c r="X36" s="44">
        <f t="shared" ref="X36" si="12">STDEV(X17:X34)</f>
        <v>2.7320569534795412E-2</v>
      </c>
      <c r="Y36" s="44">
        <f t="shared" ref="Y36" si="13">STDEV(Y17:Y34)</f>
        <v>8.373408947406796E-3</v>
      </c>
      <c r="AA36" s="83" t="s">
        <v>48</v>
      </c>
      <c r="AB36" s="93">
        <f>STDEV(AB18:AB34)</f>
        <v>6.8157700501928371</v>
      </c>
      <c r="AC36" s="35"/>
    </row>
    <row r="37" spans="1:30" x14ac:dyDescent="0.25">
      <c r="J37" s="11"/>
    </row>
    <row r="38" spans="1:30" x14ac:dyDescent="0.25">
      <c r="J38" s="11"/>
      <c r="AA38" s="11" t="s">
        <v>54</v>
      </c>
      <c r="AB38" s="31">
        <f>_xlfn.T.TEST(AB18:AB34,AB4:AB13,2,3)</f>
        <v>4.5630751775646405E-2</v>
      </c>
    </row>
    <row r="39" spans="1:30" x14ac:dyDescent="0.25">
      <c r="J39" s="11"/>
    </row>
    <row r="40" spans="1:30" x14ac:dyDescent="0.25">
      <c r="J40" s="11"/>
    </row>
    <row r="41" spans="1:30" x14ac:dyDescent="0.25">
      <c r="A41" s="60"/>
      <c r="B41" s="60"/>
      <c r="F41" s="60"/>
      <c r="G41" s="60"/>
      <c r="H41" s="60"/>
      <c r="I41" s="60"/>
      <c r="J41" s="11"/>
      <c r="K41" s="60"/>
    </row>
    <row r="42" spans="1:30" x14ac:dyDescent="0.25">
      <c r="F42" s="91"/>
      <c r="I42" s="91"/>
      <c r="J42" s="11"/>
    </row>
    <row r="43" spans="1:30" x14ac:dyDescent="0.25">
      <c r="F43" s="92"/>
      <c r="I43" s="29"/>
      <c r="J43" s="11"/>
    </row>
    <row r="44" spans="1:30" x14ac:dyDescent="0.25">
      <c r="I44" s="26"/>
      <c r="J44" s="11"/>
    </row>
    <row r="45" spans="1:30" x14ac:dyDescent="0.25">
      <c r="I45" s="26"/>
      <c r="J45" s="11"/>
    </row>
    <row r="46" spans="1:30" x14ac:dyDescent="0.25">
      <c r="I46" s="26"/>
      <c r="J46" s="11"/>
    </row>
    <row r="47" spans="1:30" x14ac:dyDescent="0.25">
      <c r="I47" s="26"/>
      <c r="J47" s="11"/>
    </row>
    <row r="48" spans="1:30" x14ac:dyDescent="0.25">
      <c r="I48" s="26"/>
      <c r="J48" s="11"/>
    </row>
    <row r="49" spans="6:10" x14ac:dyDescent="0.25">
      <c r="I49" s="26"/>
      <c r="J49" s="11"/>
    </row>
    <row r="50" spans="6:10" x14ac:dyDescent="0.25">
      <c r="F50" s="3"/>
      <c r="G50" s="3"/>
      <c r="J50" s="11"/>
    </row>
    <row r="51" spans="6:10" x14ac:dyDescent="0.25">
      <c r="F51" s="3"/>
      <c r="G51" s="4"/>
      <c r="J51" s="11"/>
    </row>
    <row r="52" spans="6:10" x14ac:dyDescent="0.25">
      <c r="F52" s="26"/>
      <c r="G52" s="27"/>
      <c r="J52" s="11"/>
    </row>
    <row r="53" spans="6:10" x14ac:dyDescent="0.25">
      <c r="F53" s="2"/>
      <c r="G53" s="2"/>
      <c r="J53" s="11"/>
    </row>
    <row r="54" spans="6:10" x14ac:dyDescent="0.25">
      <c r="F54" s="2"/>
      <c r="G54" s="1"/>
      <c r="J54" s="11"/>
    </row>
    <row r="55" spans="6:10" x14ac:dyDescent="0.25">
      <c r="F55" s="28"/>
      <c r="G55" s="28"/>
      <c r="J55" s="11"/>
    </row>
    <row r="56" spans="6:10" x14ac:dyDescent="0.25">
      <c r="F56" s="29"/>
      <c r="G56" s="30"/>
      <c r="J56" s="11"/>
    </row>
    <row r="57" spans="6:10" x14ac:dyDescent="0.25">
      <c r="I57" s="28"/>
      <c r="J57" s="11"/>
    </row>
    <row r="58" spans="6:10" x14ac:dyDescent="0.25">
      <c r="I58" s="28"/>
      <c r="J58" s="11"/>
    </row>
    <row r="59" spans="6:10" x14ac:dyDescent="0.25">
      <c r="I59" s="28"/>
      <c r="J59" s="11"/>
    </row>
    <row r="60" spans="6:10" x14ac:dyDescent="0.25">
      <c r="I60" s="28"/>
      <c r="J60" s="11"/>
    </row>
    <row r="61" spans="6:10" x14ac:dyDescent="0.25">
      <c r="I61" s="28"/>
      <c r="J61" s="11"/>
    </row>
    <row r="62" spans="6:10" x14ac:dyDescent="0.25">
      <c r="I62" s="28"/>
      <c r="J62" s="11"/>
    </row>
    <row r="63" spans="6:10" x14ac:dyDescent="0.25">
      <c r="I63" s="28"/>
      <c r="J63" s="11"/>
    </row>
    <row r="64" spans="6:10" x14ac:dyDescent="0.25">
      <c r="I64" s="28"/>
      <c r="J64" s="11"/>
    </row>
    <row r="65" spans="9:10" x14ac:dyDescent="0.25">
      <c r="I65" s="28"/>
      <c r="J65" s="11"/>
    </row>
    <row r="66" spans="9:10" x14ac:dyDescent="0.25">
      <c r="I66" s="28"/>
      <c r="J66" s="11"/>
    </row>
    <row r="67" spans="9:10" x14ac:dyDescent="0.25">
      <c r="I67" s="28"/>
      <c r="J67" s="11"/>
    </row>
    <row r="68" spans="9:10" x14ac:dyDescent="0.25">
      <c r="I68" s="28"/>
      <c r="J68" s="11"/>
    </row>
    <row r="69" spans="9:10" x14ac:dyDescent="0.25">
      <c r="I69" s="28"/>
      <c r="J69" s="11"/>
    </row>
    <row r="70" spans="9:10" x14ac:dyDescent="0.25">
      <c r="I70" s="28"/>
      <c r="J70" s="11"/>
    </row>
  </sheetData>
  <mergeCells count="9">
    <mergeCell ref="A1:L1"/>
    <mergeCell ref="AA1:AC1"/>
    <mergeCell ref="N16:Y16"/>
    <mergeCell ref="N2:Y2"/>
    <mergeCell ref="N1:Y1"/>
    <mergeCell ref="A2:L2"/>
    <mergeCell ref="A16:L16"/>
    <mergeCell ref="AA2:AD2"/>
    <mergeCell ref="AA16:A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A68"/>
  <sheetViews>
    <sheetView topLeftCell="C1" zoomScale="70" zoomScaleNormal="70" workbookViewId="0">
      <selection activeCell="AA24" sqref="AA24"/>
    </sheetView>
  </sheetViews>
  <sheetFormatPr defaultColWidth="26" defaultRowHeight="15.75" x14ac:dyDescent="0.25"/>
  <cols>
    <col min="1" max="1" width="25.85546875" style="11" bestFit="1" customWidth="1"/>
    <col min="2" max="2" width="13.85546875" style="11" bestFit="1" customWidth="1"/>
    <col min="3" max="3" width="5.7109375" style="11" bestFit="1" customWidth="1"/>
    <col min="4" max="4" width="5.28515625" style="11" bestFit="1" customWidth="1"/>
    <col min="5" max="5" width="6.28515625" style="11" bestFit="1" customWidth="1"/>
    <col min="6" max="6" width="5.7109375" style="11" bestFit="1" customWidth="1"/>
    <col min="7" max="7" width="5.85546875" style="11" bestFit="1" customWidth="1"/>
    <col min="8" max="9" width="5.7109375" style="11" bestFit="1" customWidth="1"/>
    <col min="10" max="11" width="6.28515625" style="11" bestFit="1" customWidth="1"/>
    <col min="12" max="12" width="9" style="11" customWidth="1"/>
    <col min="13" max="13" width="25.85546875" style="11" bestFit="1" customWidth="1"/>
    <col min="14" max="14" width="13.85546875" style="11" bestFit="1" customWidth="1"/>
    <col min="15" max="15" width="5.7109375" style="11" bestFit="1" customWidth="1"/>
    <col min="16" max="16" width="5.28515625" style="11" bestFit="1" customWidth="1"/>
    <col min="17" max="17" width="6.28515625" style="11" bestFit="1" customWidth="1"/>
    <col min="18" max="18" width="5" style="11" bestFit="1" customWidth="1"/>
    <col min="19" max="19" width="5.85546875" style="11" bestFit="1" customWidth="1"/>
    <col min="20" max="20" width="5.7109375" style="11" bestFit="1" customWidth="1"/>
    <col min="21" max="21" width="5.28515625" style="11" bestFit="1" customWidth="1"/>
    <col min="22" max="23" width="6.28515625" style="11" bestFit="1" customWidth="1"/>
    <col min="24" max="24" width="9.28515625" style="11" customWidth="1"/>
    <col min="25" max="25" width="25.85546875" style="11" bestFit="1" customWidth="1"/>
    <col min="26" max="26" width="10.140625" style="11" bestFit="1" customWidth="1"/>
    <col min="27" max="27" width="18.5703125" style="11" bestFit="1" customWidth="1"/>
    <col min="28" max="16384" width="26" style="11"/>
  </cols>
  <sheetData>
    <row r="1" spans="1:27" ht="18.75" x14ac:dyDescent="0.3">
      <c r="A1" s="160" t="s">
        <v>224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34"/>
      <c r="M1" s="160" t="s">
        <v>223</v>
      </c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20"/>
      <c r="Y1" s="165" t="s">
        <v>235</v>
      </c>
      <c r="Z1" s="165"/>
      <c r="AA1" s="165"/>
    </row>
    <row r="2" spans="1:27" x14ac:dyDescent="0.25">
      <c r="A2" s="164" t="s">
        <v>197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M2" s="164" t="s">
        <v>197</v>
      </c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60"/>
      <c r="Y2" s="164" t="s">
        <v>197</v>
      </c>
      <c r="Z2" s="164"/>
      <c r="AA2" s="164"/>
    </row>
    <row r="3" spans="1:27" ht="18.75" x14ac:dyDescent="0.35">
      <c r="A3" s="11" t="s">
        <v>53</v>
      </c>
      <c r="B3" s="113"/>
      <c r="C3" s="33" t="s">
        <v>206</v>
      </c>
      <c r="D3" s="33" t="s">
        <v>207</v>
      </c>
      <c r="E3" s="33" t="s">
        <v>208</v>
      </c>
      <c r="F3" s="32" t="s">
        <v>202</v>
      </c>
      <c r="G3" s="32" t="s">
        <v>203</v>
      </c>
      <c r="H3" s="32" t="s">
        <v>204</v>
      </c>
      <c r="I3" s="32" t="s">
        <v>205</v>
      </c>
      <c r="J3" s="33" t="s">
        <v>209</v>
      </c>
      <c r="K3" s="33" t="s">
        <v>193</v>
      </c>
      <c r="L3" s="73"/>
      <c r="M3" s="11" t="s">
        <v>53</v>
      </c>
      <c r="O3" s="33" t="s">
        <v>206</v>
      </c>
      <c r="P3" s="33" t="s">
        <v>207</v>
      </c>
      <c r="Q3" s="33" t="s">
        <v>208</v>
      </c>
      <c r="R3" s="32" t="s">
        <v>202</v>
      </c>
      <c r="S3" s="32" t="s">
        <v>203</v>
      </c>
      <c r="T3" s="32" t="s">
        <v>204</v>
      </c>
      <c r="U3" s="32" t="s">
        <v>205</v>
      </c>
      <c r="V3" s="33" t="s">
        <v>209</v>
      </c>
      <c r="W3" s="33" t="s">
        <v>193</v>
      </c>
      <c r="Y3" s="11" t="s">
        <v>53</v>
      </c>
      <c r="Z3" s="102" t="s">
        <v>47</v>
      </c>
      <c r="AA3" s="103" t="s">
        <v>236</v>
      </c>
    </row>
    <row r="4" spans="1:27" x14ac:dyDescent="0.25">
      <c r="A4" s="53" t="s">
        <v>4</v>
      </c>
      <c r="B4" s="53"/>
      <c r="C4" s="114">
        <v>27.136099999999999</v>
      </c>
      <c r="D4" s="15" t="s">
        <v>46</v>
      </c>
      <c r="E4" s="114">
        <v>18.321400000000001</v>
      </c>
      <c r="F4" s="114">
        <v>30.615600000000001</v>
      </c>
      <c r="G4" s="15" t="s">
        <v>46</v>
      </c>
      <c r="H4" s="114">
        <v>11.755599999999999</v>
      </c>
      <c r="I4" s="15" t="s">
        <v>46</v>
      </c>
      <c r="J4" s="15" t="s">
        <v>46</v>
      </c>
      <c r="K4" s="114">
        <v>88.592799999999997</v>
      </c>
      <c r="L4" s="114"/>
      <c r="M4" s="53" t="s">
        <v>4</v>
      </c>
      <c r="N4" s="53"/>
      <c r="O4" s="15">
        <v>2.9122295642428457</v>
      </c>
      <c r="P4" s="15" t="s">
        <v>46</v>
      </c>
      <c r="Q4" s="15">
        <v>2.3173497147850162</v>
      </c>
      <c r="R4" s="15">
        <v>2.7478263494084638</v>
      </c>
      <c r="S4" s="15" t="s">
        <v>46</v>
      </c>
      <c r="T4" s="15">
        <v>1.8807612266517968</v>
      </c>
      <c r="U4" s="15" t="s">
        <v>46</v>
      </c>
      <c r="V4" s="15" t="s">
        <v>46</v>
      </c>
      <c r="W4" s="15">
        <v>9.9290955783646471</v>
      </c>
      <c r="Y4" s="109" t="s">
        <v>4</v>
      </c>
      <c r="Z4" s="110">
        <v>83.240188598114983</v>
      </c>
      <c r="AA4" s="110">
        <v>51.91</v>
      </c>
    </row>
    <row r="5" spans="1:27" x14ac:dyDescent="0.25">
      <c r="A5" s="53" t="s">
        <v>5</v>
      </c>
      <c r="B5" s="53"/>
      <c r="C5" s="114">
        <v>28.092600000000001</v>
      </c>
      <c r="D5" s="15" t="s">
        <v>46</v>
      </c>
      <c r="E5" s="114">
        <v>18.305099999999999</v>
      </c>
      <c r="F5" s="114">
        <v>29.685700000000001</v>
      </c>
      <c r="G5" s="15" t="s">
        <v>46</v>
      </c>
      <c r="H5" s="114">
        <v>12.9399</v>
      </c>
      <c r="I5" s="15" t="s">
        <v>46</v>
      </c>
      <c r="J5" s="15" t="s">
        <v>46</v>
      </c>
      <c r="K5" s="114">
        <v>89.975899999999996</v>
      </c>
      <c r="L5" s="114"/>
      <c r="M5" s="53" t="s">
        <v>5</v>
      </c>
      <c r="N5" s="53"/>
      <c r="O5" s="15">
        <v>2.9427593712383655</v>
      </c>
      <c r="P5" s="15" t="s">
        <v>46</v>
      </c>
      <c r="Q5" s="15">
        <v>2.2599023228535717</v>
      </c>
      <c r="R5" s="15">
        <v>2.6006292530329458</v>
      </c>
      <c r="S5" s="15" t="s">
        <v>46</v>
      </c>
      <c r="T5" s="15">
        <v>2.0207120129275449</v>
      </c>
      <c r="U5" s="15" t="s">
        <v>46</v>
      </c>
      <c r="V5" s="15" t="s">
        <v>46</v>
      </c>
      <c r="W5" s="15">
        <v>9.9092733274405216</v>
      </c>
    </row>
    <row r="6" spans="1:27" x14ac:dyDescent="0.25">
      <c r="A6" s="53" t="s">
        <v>6</v>
      </c>
      <c r="B6" s="53"/>
      <c r="C6" s="114">
        <v>27.589300000000001</v>
      </c>
      <c r="D6" s="15" t="s">
        <v>46</v>
      </c>
      <c r="E6" s="114">
        <v>18.717700000000001</v>
      </c>
      <c r="F6" s="114">
        <v>30.125</v>
      </c>
      <c r="G6" s="15" t="s">
        <v>46</v>
      </c>
      <c r="H6" s="114">
        <v>12.300599999999999</v>
      </c>
      <c r="I6" s="15" t="s">
        <v>46</v>
      </c>
      <c r="J6" s="15" t="s">
        <v>46</v>
      </c>
      <c r="K6" s="114">
        <v>89.839600000000004</v>
      </c>
      <c r="L6" s="114"/>
      <c r="M6" s="53" t="s">
        <v>6</v>
      </c>
      <c r="N6" s="53"/>
      <c r="O6" s="15">
        <v>2.9048776659940594</v>
      </c>
      <c r="P6" s="15" t="s">
        <v>46</v>
      </c>
      <c r="Q6" s="15">
        <v>2.3227068197112706</v>
      </c>
      <c r="R6" s="15">
        <v>2.6526659010173623</v>
      </c>
      <c r="S6" s="15" t="s">
        <v>46</v>
      </c>
      <c r="T6" s="15">
        <v>1.9307415785157278</v>
      </c>
      <c r="U6" s="15" t="s">
        <v>46</v>
      </c>
      <c r="V6" s="15" t="s">
        <v>46</v>
      </c>
      <c r="W6" s="15">
        <v>9.9072340080654104</v>
      </c>
    </row>
    <row r="7" spans="1:27" x14ac:dyDescent="0.25">
      <c r="A7" s="53" t="s">
        <v>7</v>
      </c>
      <c r="B7" s="53"/>
      <c r="C7" s="114">
        <v>27.950199999999999</v>
      </c>
      <c r="D7" s="15" t="s">
        <v>46</v>
      </c>
      <c r="E7" s="114">
        <v>18.128799999999998</v>
      </c>
      <c r="F7" s="114">
        <v>25.845099999999999</v>
      </c>
      <c r="G7" s="15" t="s">
        <v>46</v>
      </c>
      <c r="H7" s="114">
        <v>14.674799999999999</v>
      </c>
      <c r="I7" s="15" t="s">
        <v>46</v>
      </c>
      <c r="J7" s="15" t="s">
        <v>46</v>
      </c>
      <c r="K7" s="114">
        <v>87.8917</v>
      </c>
      <c r="L7" s="114"/>
      <c r="M7" s="53" t="s">
        <v>7</v>
      </c>
      <c r="N7" s="53"/>
      <c r="O7" s="15">
        <v>2.9428944093032277</v>
      </c>
      <c r="P7" s="15" t="s">
        <v>46</v>
      </c>
      <c r="Q7" s="15">
        <v>2.2496427935973435</v>
      </c>
      <c r="R7" s="15">
        <v>2.2758116182836678</v>
      </c>
      <c r="S7" s="15" t="s">
        <v>46</v>
      </c>
      <c r="T7" s="15">
        <v>2.303417374793721</v>
      </c>
      <c r="U7" s="15" t="s">
        <v>46</v>
      </c>
      <c r="V7" s="15" t="s">
        <v>46</v>
      </c>
      <c r="W7" s="15">
        <v>9.8821360117578205</v>
      </c>
      <c r="Y7" s="53" t="s">
        <v>222</v>
      </c>
      <c r="Z7" s="104">
        <v>82</v>
      </c>
      <c r="AA7" s="104">
        <v>52.756999999999998</v>
      </c>
    </row>
    <row r="8" spans="1:27" x14ac:dyDescent="0.25">
      <c r="A8" s="53" t="s">
        <v>8</v>
      </c>
      <c r="B8" s="53"/>
      <c r="C8" s="114">
        <v>27.8123</v>
      </c>
      <c r="D8" s="15" t="s">
        <v>46</v>
      </c>
      <c r="E8" s="114">
        <v>18.6465</v>
      </c>
      <c r="F8" s="114">
        <v>26.9925</v>
      </c>
      <c r="G8" s="15" t="s">
        <v>46</v>
      </c>
      <c r="H8" s="114">
        <v>14.280900000000001</v>
      </c>
      <c r="I8" s="15" t="s">
        <v>46</v>
      </c>
      <c r="J8" s="15" t="s">
        <v>46</v>
      </c>
      <c r="K8" s="114">
        <v>88.405299999999997</v>
      </c>
      <c r="L8" s="114"/>
      <c r="M8" s="53" t="s">
        <v>8</v>
      </c>
      <c r="N8" s="53"/>
      <c r="O8" s="15">
        <v>2.9256777295524641</v>
      </c>
      <c r="P8" s="15" t="s">
        <v>46</v>
      </c>
      <c r="Q8" s="15">
        <v>2.3117541872234133</v>
      </c>
      <c r="R8" s="15">
        <v>2.3746577418576753</v>
      </c>
      <c r="S8" s="15" t="s">
        <v>46</v>
      </c>
      <c r="T8" s="15">
        <v>2.2395246444055203</v>
      </c>
      <c r="U8" s="15" t="s">
        <v>46</v>
      </c>
      <c r="V8" s="15" t="s">
        <v>46</v>
      </c>
      <c r="W8" s="15">
        <v>9.9135096440239749</v>
      </c>
    </row>
    <row r="9" spans="1:27" x14ac:dyDescent="0.25">
      <c r="A9" s="53" t="s">
        <v>9</v>
      </c>
      <c r="B9" s="53"/>
      <c r="C9" s="114">
        <v>27.8825</v>
      </c>
      <c r="D9" s="15" t="s">
        <v>46</v>
      </c>
      <c r="E9" s="114">
        <v>18.786899999999999</v>
      </c>
      <c r="F9" s="114">
        <v>24.523399999999999</v>
      </c>
      <c r="G9" s="15" t="s">
        <v>46</v>
      </c>
      <c r="H9" s="114">
        <v>16.084199999999999</v>
      </c>
      <c r="I9" s="15" t="s">
        <v>46</v>
      </c>
      <c r="J9" s="15" t="s">
        <v>46</v>
      </c>
      <c r="K9" s="114">
        <v>87.752799999999993</v>
      </c>
      <c r="L9" s="114"/>
      <c r="M9" s="53" t="s">
        <v>9</v>
      </c>
      <c r="N9" s="53"/>
      <c r="O9" s="15">
        <v>2.9156330943938364</v>
      </c>
      <c r="P9" s="15" t="s">
        <v>46</v>
      </c>
      <c r="Q9" s="15">
        <v>2.3153200401889338</v>
      </c>
      <c r="R9" s="15">
        <v>2.1446191293765593</v>
      </c>
      <c r="S9" s="15" t="s">
        <v>46</v>
      </c>
      <c r="T9" s="15">
        <v>2.5073289334595814</v>
      </c>
      <c r="U9" s="15" t="s">
        <v>46</v>
      </c>
      <c r="V9" s="15" t="s">
        <v>46</v>
      </c>
      <c r="W9" s="15">
        <v>9.9268129589946135</v>
      </c>
    </row>
    <row r="10" spans="1:27" x14ac:dyDescent="0.25">
      <c r="A10" s="53" t="s">
        <v>10</v>
      </c>
      <c r="B10" s="53"/>
      <c r="C10" s="114">
        <v>28.500900000000001</v>
      </c>
      <c r="D10" s="15" t="s">
        <v>46</v>
      </c>
      <c r="E10" s="114">
        <v>18.226700000000001</v>
      </c>
      <c r="F10" s="114">
        <v>25.517900000000001</v>
      </c>
      <c r="G10" s="15" t="s">
        <v>46</v>
      </c>
      <c r="H10" s="114">
        <v>15.208</v>
      </c>
      <c r="I10" s="15" t="s">
        <v>46</v>
      </c>
      <c r="J10" s="15" t="s">
        <v>46</v>
      </c>
      <c r="K10" s="114">
        <v>88.217699999999994</v>
      </c>
      <c r="L10" s="114"/>
      <c r="M10" s="53" t="s">
        <v>10</v>
      </c>
      <c r="N10" s="53"/>
      <c r="O10" s="15">
        <v>2.9766250786016171</v>
      </c>
      <c r="P10" s="15" t="s">
        <v>46</v>
      </c>
      <c r="Q10" s="15">
        <v>2.2435117808454583</v>
      </c>
      <c r="R10" s="15">
        <v>2.2288396576041465</v>
      </c>
      <c r="S10" s="15" t="s">
        <v>46</v>
      </c>
      <c r="T10" s="15">
        <v>2.3678181936796006</v>
      </c>
      <c r="U10" s="15" t="s">
        <v>46</v>
      </c>
      <c r="V10" s="15" t="s">
        <v>46</v>
      </c>
      <c r="W10" s="15">
        <v>9.8838802123858649</v>
      </c>
      <c r="Y10" s="53" t="s">
        <v>10</v>
      </c>
      <c r="Z10" s="104">
        <v>73</v>
      </c>
      <c r="AA10" s="104">
        <v>52.981000000000002</v>
      </c>
    </row>
    <row r="11" spans="1:27" x14ac:dyDescent="0.25">
      <c r="A11" s="53" t="s">
        <v>11</v>
      </c>
      <c r="B11" s="53"/>
      <c r="C11" s="114">
        <v>27.828199999999999</v>
      </c>
      <c r="D11" s="15" t="s">
        <v>46</v>
      </c>
      <c r="E11" s="114">
        <v>16.7288</v>
      </c>
      <c r="F11" s="114">
        <v>24.780899999999999</v>
      </c>
      <c r="G11" s="15" t="s">
        <v>46</v>
      </c>
      <c r="H11" s="114">
        <v>12.7332</v>
      </c>
      <c r="I11" s="15" t="s">
        <v>46</v>
      </c>
      <c r="J11" s="15" t="s">
        <v>46</v>
      </c>
      <c r="K11" s="114">
        <v>87.326999999999998</v>
      </c>
      <c r="L11" s="114"/>
      <c r="M11" s="53" t="s">
        <v>11</v>
      </c>
      <c r="N11" s="53"/>
      <c r="O11" s="15">
        <v>2.9638945435583683</v>
      </c>
      <c r="P11" s="15" t="s">
        <v>46</v>
      </c>
      <c r="Q11" s="15">
        <v>2.0998930064495855</v>
      </c>
      <c r="R11" s="15">
        <v>2.2073085203195331</v>
      </c>
      <c r="S11" s="15" t="s">
        <v>46</v>
      </c>
      <c r="T11" s="15">
        <v>2.0217426790143551</v>
      </c>
      <c r="U11" s="15" t="s">
        <v>46</v>
      </c>
      <c r="V11" s="15" t="s">
        <v>46</v>
      </c>
      <c r="W11" s="15">
        <v>9.8033307168607138</v>
      </c>
    </row>
    <row r="12" spans="1:27" x14ac:dyDescent="0.25">
      <c r="A12" s="53" t="s">
        <v>12</v>
      </c>
      <c r="B12" s="53"/>
      <c r="C12" s="114">
        <v>27.607500000000002</v>
      </c>
      <c r="D12" s="15" t="s">
        <v>46</v>
      </c>
      <c r="E12" s="114">
        <v>18.346900000000002</v>
      </c>
      <c r="F12" s="114">
        <v>27.796199999999999</v>
      </c>
      <c r="G12" s="15" t="s">
        <v>46</v>
      </c>
      <c r="H12" s="114">
        <v>12.9411</v>
      </c>
      <c r="I12" s="15" t="s">
        <v>46</v>
      </c>
      <c r="J12" s="15" t="s">
        <v>46</v>
      </c>
      <c r="K12" s="114">
        <v>87.654799999999994</v>
      </c>
      <c r="L12" s="114"/>
      <c r="M12" s="53" t="s">
        <v>12</v>
      </c>
      <c r="N12" s="53"/>
      <c r="O12" s="15">
        <v>2.9459739141335723</v>
      </c>
      <c r="P12" s="15" t="s">
        <v>46</v>
      </c>
      <c r="Q12" s="15">
        <v>2.3073807061686917</v>
      </c>
      <c r="R12" s="15">
        <v>2.4805933621732188</v>
      </c>
      <c r="S12" s="15" t="s">
        <v>46</v>
      </c>
      <c r="T12" s="15">
        <v>2.0586555932275337</v>
      </c>
      <c r="U12" s="15" t="s">
        <v>46</v>
      </c>
      <c r="V12" s="15" t="s">
        <v>46</v>
      </c>
      <c r="W12" s="15">
        <v>9.8797659275094478</v>
      </c>
    </row>
    <row r="13" spans="1:27" x14ac:dyDescent="0.25">
      <c r="A13" s="53" t="s">
        <v>13</v>
      </c>
      <c r="B13" s="53"/>
      <c r="C13" s="114">
        <v>27.375800000000002</v>
      </c>
      <c r="D13" s="15" t="s">
        <v>46</v>
      </c>
      <c r="E13" s="114">
        <v>17.9526</v>
      </c>
      <c r="F13" s="114">
        <v>29.569299999999998</v>
      </c>
      <c r="G13" s="15" t="s">
        <v>46</v>
      </c>
      <c r="H13" s="114">
        <v>12.2623</v>
      </c>
      <c r="I13" s="15" t="s">
        <v>46</v>
      </c>
      <c r="J13" s="15" t="s">
        <v>46</v>
      </c>
      <c r="K13" s="114">
        <v>88.409899999999993</v>
      </c>
      <c r="L13" s="114"/>
      <c r="M13" s="53" t="s">
        <v>13</v>
      </c>
      <c r="N13" s="53"/>
      <c r="O13" s="15">
        <v>2.9265973130305394</v>
      </c>
      <c r="P13" s="15" t="s">
        <v>46</v>
      </c>
      <c r="Q13" s="15">
        <v>2.2619252650213411</v>
      </c>
      <c r="R13" s="15">
        <v>2.6436595552565483</v>
      </c>
      <c r="S13" s="15" t="s">
        <v>46</v>
      </c>
      <c r="T13" s="15">
        <v>1.9542439425767146</v>
      </c>
      <c r="U13" s="15" t="s">
        <v>46</v>
      </c>
      <c r="V13" s="15" t="s">
        <v>46</v>
      </c>
      <c r="W13" s="15">
        <v>9.8980750666923871</v>
      </c>
      <c r="Y13" s="53" t="s">
        <v>13</v>
      </c>
      <c r="Z13" s="104">
        <v>92</v>
      </c>
      <c r="AA13" s="104">
        <v>53.57</v>
      </c>
    </row>
    <row r="14" spans="1:27" x14ac:dyDescent="0.25">
      <c r="A14" s="53" t="s">
        <v>14</v>
      </c>
      <c r="B14" s="53"/>
      <c r="C14" s="114">
        <v>27.756</v>
      </c>
      <c r="D14" s="15" t="s">
        <v>46</v>
      </c>
      <c r="E14" s="114">
        <v>18.577400000000001</v>
      </c>
      <c r="F14" s="114">
        <v>29.749500000000001</v>
      </c>
      <c r="G14" s="15" t="s">
        <v>46</v>
      </c>
      <c r="H14" s="114">
        <v>12.0219</v>
      </c>
      <c r="I14" s="15" t="s">
        <v>46</v>
      </c>
      <c r="J14" s="15" t="s">
        <v>46</v>
      </c>
      <c r="K14" s="114">
        <v>89.176900000000003</v>
      </c>
      <c r="L14" s="114"/>
      <c r="M14" s="53" t="s">
        <v>14</v>
      </c>
      <c r="N14" s="53"/>
      <c r="O14" s="15">
        <v>2.9382300195438993</v>
      </c>
      <c r="P14" s="15" t="s">
        <v>46</v>
      </c>
      <c r="Q14" s="15">
        <v>2.317760684833194</v>
      </c>
      <c r="R14" s="15">
        <v>2.6337643625238503</v>
      </c>
      <c r="S14" s="15" t="s">
        <v>46</v>
      </c>
      <c r="T14" s="15">
        <v>1.8971982315302718</v>
      </c>
      <c r="U14" s="15" t="s">
        <v>46</v>
      </c>
      <c r="V14" s="15" t="s">
        <v>46</v>
      </c>
      <c r="W14" s="15">
        <v>9.8791117388135294</v>
      </c>
    </row>
    <row r="15" spans="1:27" x14ac:dyDescent="0.25">
      <c r="A15" s="53" t="s">
        <v>15</v>
      </c>
      <c r="B15" s="53"/>
      <c r="C15" s="114">
        <v>27.965499999999999</v>
      </c>
      <c r="D15" s="15" t="s">
        <v>46</v>
      </c>
      <c r="E15" s="114">
        <v>18.109000000000002</v>
      </c>
      <c r="F15" s="114">
        <v>28.262699999999999</v>
      </c>
      <c r="G15" s="15" t="s">
        <v>46</v>
      </c>
      <c r="H15" s="114">
        <v>13.613099999999999</v>
      </c>
      <c r="I15" s="15" t="s">
        <v>46</v>
      </c>
      <c r="J15" s="15" t="s">
        <v>46</v>
      </c>
      <c r="K15" s="114">
        <v>88.77</v>
      </c>
      <c r="L15" s="114"/>
      <c r="M15" s="53" t="s">
        <v>15</v>
      </c>
      <c r="N15" s="53"/>
      <c r="O15" s="15">
        <v>2.95090603839895</v>
      </c>
      <c r="P15" s="15" t="s">
        <v>46</v>
      </c>
      <c r="Q15" s="15">
        <v>2.2520706366667067</v>
      </c>
      <c r="R15" s="15">
        <v>2.4941052377767958</v>
      </c>
      <c r="S15" s="15" t="s">
        <v>46</v>
      </c>
      <c r="T15" s="15">
        <v>2.1414133933369524</v>
      </c>
      <c r="U15" s="15" t="s">
        <v>46</v>
      </c>
      <c r="V15" s="15" t="s">
        <v>46</v>
      </c>
      <c r="W15" s="15">
        <v>9.9132451062863449</v>
      </c>
      <c r="Y15" s="53" t="s">
        <v>15</v>
      </c>
      <c r="Z15" s="104">
        <v>83</v>
      </c>
      <c r="AA15" s="104">
        <v>67.084000000000003</v>
      </c>
    </row>
    <row r="16" spans="1:27" x14ac:dyDescent="0.25">
      <c r="A16" s="53" t="s">
        <v>16</v>
      </c>
      <c r="B16" s="53"/>
      <c r="C16" s="114">
        <v>28.382999999999999</v>
      </c>
      <c r="D16" s="15" t="s">
        <v>46</v>
      </c>
      <c r="E16" s="114">
        <v>18.447199999999999</v>
      </c>
      <c r="F16" s="114">
        <v>27.831099999999999</v>
      </c>
      <c r="G16" s="15" t="s">
        <v>46</v>
      </c>
      <c r="H16" s="114">
        <v>14.0543</v>
      </c>
      <c r="I16" s="15" t="s">
        <v>46</v>
      </c>
      <c r="J16" s="15" t="s">
        <v>46</v>
      </c>
      <c r="K16" s="114">
        <v>89.625200000000007</v>
      </c>
      <c r="L16" s="114"/>
      <c r="M16" s="53" t="s">
        <v>16</v>
      </c>
      <c r="N16" s="53"/>
      <c r="O16" s="15">
        <v>2.9543116218557515</v>
      </c>
      <c r="P16" s="15" t="s">
        <v>46</v>
      </c>
      <c r="Q16" s="15">
        <v>2.2629929913001705</v>
      </c>
      <c r="R16" s="15">
        <v>2.4226836632596225</v>
      </c>
      <c r="S16" s="15" t="s">
        <v>46</v>
      </c>
      <c r="T16" s="15">
        <v>2.1808104154963424</v>
      </c>
      <c r="U16" s="15" t="s">
        <v>46</v>
      </c>
      <c r="V16" s="15" t="s">
        <v>46</v>
      </c>
      <c r="W16" s="15">
        <v>9.9004302485628841</v>
      </c>
    </row>
    <row r="17" spans="1:27" x14ac:dyDescent="0.25">
      <c r="A17" s="53" t="s">
        <v>17</v>
      </c>
      <c r="B17" s="53"/>
      <c r="C17" s="114">
        <v>28.7425</v>
      </c>
      <c r="D17" s="15" t="s">
        <v>46</v>
      </c>
      <c r="E17" s="114">
        <v>18.456399999999999</v>
      </c>
      <c r="F17" s="114">
        <v>24.203099999999999</v>
      </c>
      <c r="G17" s="15" t="s">
        <v>46</v>
      </c>
      <c r="H17" s="114">
        <v>17.017199999999999</v>
      </c>
      <c r="I17" s="15" t="s">
        <v>46</v>
      </c>
      <c r="J17" s="15" t="s">
        <v>46</v>
      </c>
      <c r="K17" s="114">
        <v>88.833200000000005</v>
      </c>
      <c r="L17" s="114"/>
      <c r="M17" s="53" t="s">
        <v>17</v>
      </c>
      <c r="N17" s="53"/>
      <c r="O17" s="15">
        <v>2.9564832712535551</v>
      </c>
      <c r="P17" s="15" t="s">
        <v>46</v>
      </c>
      <c r="Q17" s="15">
        <v>2.2374463306920038</v>
      </c>
      <c r="R17" s="15">
        <v>2.0820454915034996</v>
      </c>
      <c r="S17" s="15" t="s">
        <v>46</v>
      </c>
      <c r="T17" s="15">
        <v>2.6094541854636262</v>
      </c>
      <c r="U17" s="15" t="s">
        <v>46</v>
      </c>
      <c r="V17" s="15" t="s">
        <v>46</v>
      </c>
      <c r="W17" s="15">
        <v>9.9217605982445747</v>
      </c>
    </row>
    <row r="18" spans="1:27" x14ac:dyDescent="0.25">
      <c r="A18" s="53" t="s">
        <v>18</v>
      </c>
      <c r="B18" s="53"/>
      <c r="C18" s="114">
        <v>27.777000000000001</v>
      </c>
      <c r="D18" s="15" t="s">
        <v>46</v>
      </c>
      <c r="E18" s="114">
        <v>19.065100000000001</v>
      </c>
      <c r="F18" s="114">
        <v>25.443100000000001</v>
      </c>
      <c r="G18" s="15" t="s">
        <v>46</v>
      </c>
      <c r="H18" s="114">
        <v>16.014399999999998</v>
      </c>
      <c r="I18" s="15" t="s">
        <v>46</v>
      </c>
      <c r="J18" s="15" t="s">
        <v>46</v>
      </c>
      <c r="K18" s="114">
        <v>89.184399999999997</v>
      </c>
      <c r="L18" s="114"/>
      <c r="M18" s="53" t="s">
        <v>18</v>
      </c>
      <c r="N18" s="53"/>
      <c r="O18" s="15">
        <v>2.8718346485579103</v>
      </c>
      <c r="P18" s="15" t="s">
        <v>46</v>
      </c>
      <c r="Q18" s="15">
        <v>2.3231001164002056</v>
      </c>
      <c r="R18" s="15">
        <v>2.199948175665881</v>
      </c>
      <c r="S18" s="15" t="s">
        <v>46</v>
      </c>
      <c r="T18" s="15">
        <v>2.4682858374517616</v>
      </c>
      <c r="U18" s="15" t="s">
        <v>46</v>
      </c>
      <c r="V18" s="15" t="s">
        <v>46</v>
      </c>
      <c r="W18" s="15">
        <v>9.9384090829629557</v>
      </c>
      <c r="Y18" s="53" t="s">
        <v>18</v>
      </c>
      <c r="Z18" s="104">
        <v>79</v>
      </c>
      <c r="AA18" s="104">
        <v>67.003</v>
      </c>
    </row>
    <row r="19" spans="1:27" x14ac:dyDescent="0.25">
      <c r="A19" s="53" t="s">
        <v>19</v>
      </c>
      <c r="B19" s="53"/>
      <c r="C19" s="114">
        <v>28.1449</v>
      </c>
      <c r="D19" s="15" t="s">
        <v>46</v>
      </c>
      <c r="E19" s="114">
        <v>18.8826</v>
      </c>
      <c r="F19" s="114">
        <v>24.921700000000001</v>
      </c>
      <c r="G19" s="15" t="s">
        <v>46</v>
      </c>
      <c r="H19" s="114">
        <v>16.357299999999999</v>
      </c>
      <c r="I19" s="15" t="s">
        <v>46</v>
      </c>
      <c r="J19" s="15" t="s">
        <v>46</v>
      </c>
      <c r="K19" s="114">
        <v>89.142799999999994</v>
      </c>
      <c r="L19" s="114"/>
      <c r="M19" s="53" t="s">
        <v>19</v>
      </c>
      <c r="N19" s="53"/>
      <c r="O19" s="15">
        <v>2.9013783062499625</v>
      </c>
      <c r="P19" s="15" t="s">
        <v>46</v>
      </c>
      <c r="Q19" s="15">
        <v>2.2941467222368046</v>
      </c>
      <c r="R19" s="15">
        <v>2.1485756355844816</v>
      </c>
      <c r="S19" s="15" t="s">
        <v>46</v>
      </c>
      <c r="T19" s="15">
        <v>2.5137782007145337</v>
      </c>
      <c r="U19" s="15" t="s">
        <v>46</v>
      </c>
      <c r="V19" s="15" t="s">
        <v>46</v>
      </c>
      <c r="W19" s="15">
        <v>9.9286645981810935</v>
      </c>
      <c r="Y19" s="53" t="s">
        <v>19</v>
      </c>
      <c r="Z19" s="104">
        <v>79</v>
      </c>
      <c r="AA19" s="104">
        <v>67.003</v>
      </c>
    </row>
    <row r="20" spans="1:27" x14ac:dyDescent="0.25">
      <c r="A20" s="53" t="s">
        <v>20</v>
      </c>
      <c r="B20" s="53"/>
      <c r="C20" s="114">
        <v>28.4114</v>
      </c>
      <c r="D20" s="15" t="s">
        <v>46</v>
      </c>
      <c r="E20" s="114">
        <v>18.4754</v>
      </c>
      <c r="F20" s="114">
        <v>27.118400000000001</v>
      </c>
      <c r="G20" s="15" t="s">
        <v>46</v>
      </c>
      <c r="H20" s="114">
        <v>14.932600000000001</v>
      </c>
      <c r="I20" s="15" t="s">
        <v>46</v>
      </c>
      <c r="J20" s="15" t="s">
        <v>46</v>
      </c>
      <c r="K20" s="114">
        <v>90.018000000000001</v>
      </c>
      <c r="L20" s="114"/>
      <c r="M20" s="53" t="s">
        <v>20</v>
      </c>
      <c r="N20" s="53"/>
      <c r="O20" s="15">
        <v>2.9328013328704698</v>
      </c>
      <c r="P20" s="15" t="s">
        <v>46</v>
      </c>
      <c r="Q20" s="15">
        <v>2.2477013537394082</v>
      </c>
      <c r="R20" s="15">
        <v>2.3411131588931644</v>
      </c>
      <c r="S20" s="15" t="s">
        <v>46</v>
      </c>
      <c r="T20" s="15">
        <v>2.2979264789678293</v>
      </c>
      <c r="U20" s="15" t="s">
        <v>46</v>
      </c>
      <c r="V20" s="15" t="s">
        <v>46</v>
      </c>
      <c r="W20" s="15">
        <v>9.9092557276427584</v>
      </c>
      <c r="Y20" s="53" t="s">
        <v>221</v>
      </c>
      <c r="Z20" s="104">
        <v>79</v>
      </c>
      <c r="AA20" s="104">
        <v>67.003</v>
      </c>
    </row>
    <row r="21" spans="1:27" x14ac:dyDescent="0.25">
      <c r="B21" s="39" t="s">
        <v>213</v>
      </c>
      <c r="C21" s="65">
        <f>AVERAGE(C4:C20)</f>
        <v>27.938570588235301</v>
      </c>
      <c r="D21" s="65"/>
      <c r="E21" s="65">
        <f>AVERAGE(E4:E20)</f>
        <v>18.363205882352943</v>
      </c>
      <c r="F21" s="65">
        <f>AVERAGE(F4:F20)</f>
        <v>27.234188235294116</v>
      </c>
      <c r="G21" s="65"/>
      <c r="H21" s="65">
        <f>AVERAGE(H4:H20)</f>
        <v>14.070082352941178</v>
      </c>
      <c r="I21" s="65"/>
      <c r="J21" s="65"/>
      <c r="K21" s="65">
        <f>AVERAGE(K4:K20)</f>
        <v>88.754000000000019</v>
      </c>
      <c r="M21" s="53"/>
      <c r="N21" s="39" t="s">
        <v>214</v>
      </c>
      <c r="O21" s="65">
        <f>AVERAGE(O4:O20)</f>
        <v>2.9331239954576107</v>
      </c>
      <c r="P21" s="65"/>
      <c r="Q21" s="65">
        <f>AVERAGE(Q4:Q20)</f>
        <v>2.2720356160419479</v>
      </c>
      <c r="R21" s="65">
        <f>AVERAGE(R4:R20)</f>
        <v>2.3928733419727894</v>
      </c>
      <c r="S21" s="65"/>
      <c r="T21" s="65">
        <f>AVERAGE(T4:T20)</f>
        <v>2.1996360542478479</v>
      </c>
      <c r="U21" s="65"/>
      <c r="V21" s="65"/>
      <c r="W21" s="65">
        <f>AVERAGE(W4:W20)</f>
        <v>9.9014112089876214</v>
      </c>
      <c r="X21" s="88"/>
      <c r="Y21" s="39" t="s">
        <v>217</v>
      </c>
      <c r="Z21" s="64">
        <f>AVERAGE(Z4:Z20)</f>
        <v>81.280023574764371</v>
      </c>
      <c r="AA21" s="64"/>
    </row>
    <row r="22" spans="1:27" x14ac:dyDescent="0.25">
      <c r="B22" s="14" t="s">
        <v>48</v>
      </c>
      <c r="C22" s="15">
        <f>STDEV(C4:C20)</f>
        <v>0.41335016294406152</v>
      </c>
      <c r="D22" s="15"/>
      <c r="E22" s="15">
        <f>STDEV(E4:E20)</f>
        <v>0.51268539508965483</v>
      </c>
      <c r="F22" s="15">
        <f>STDEV(F4:F20)</f>
        <v>2.1703586690574768</v>
      </c>
      <c r="G22" s="70"/>
      <c r="H22" s="15">
        <f>STDEV(H4:H20)</f>
        <v>1.671490779302738</v>
      </c>
      <c r="I22" s="70"/>
      <c r="J22" s="70"/>
      <c r="K22" s="15">
        <f>STDEV(K4:K20)</f>
        <v>0.83269768899043017</v>
      </c>
      <c r="M22" s="53"/>
      <c r="N22" s="14" t="s">
        <v>48</v>
      </c>
      <c r="O22" s="70">
        <f>STDEV(O4:O20)</f>
        <v>2.6139197028483989E-2</v>
      </c>
      <c r="P22" s="70"/>
      <c r="Q22" s="70">
        <f>STDEV(Q4:Q20)</f>
        <v>5.4758043004622281E-2</v>
      </c>
      <c r="R22" s="15">
        <f>STDEV(R4:R20)</f>
        <v>0.21059457681788685</v>
      </c>
      <c r="S22" s="70"/>
      <c r="T22" s="15">
        <f>STDEV(T4:T20)</f>
        <v>0.23674124365849455</v>
      </c>
      <c r="U22" s="70"/>
      <c r="V22" s="70"/>
      <c r="W22" s="70">
        <f>STDEV(W4:W20)</f>
        <v>3.1282540153035519E-2</v>
      </c>
      <c r="X22" s="70"/>
      <c r="Y22" s="14" t="s">
        <v>48</v>
      </c>
      <c r="Z22" s="51">
        <f>STDEV(Z4:Z20)</f>
        <v>5.4299584230943605</v>
      </c>
    </row>
    <row r="23" spans="1:27" x14ac:dyDescent="0.25">
      <c r="A23" s="166" t="s">
        <v>196</v>
      </c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M23" s="166" t="s">
        <v>196</v>
      </c>
      <c r="N23" s="166"/>
      <c r="O23" s="166"/>
      <c r="P23" s="166"/>
      <c r="Q23" s="166"/>
      <c r="R23" s="166"/>
      <c r="S23" s="166"/>
      <c r="T23" s="166"/>
      <c r="U23" s="166"/>
      <c r="V23" s="166"/>
      <c r="W23" s="166"/>
      <c r="X23" s="70"/>
      <c r="Y23" s="166" t="s">
        <v>196</v>
      </c>
      <c r="Z23" s="166"/>
      <c r="AA23" s="166"/>
    </row>
    <row r="24" spans="1:27" ht="18.75" x14ac:dyDescent="0.35">
      <c r="A24" s="11" t="s">
        <v>53</v>
      </c>
      <c r="B24" s="14"/>
      <c r="C24" s="33" t="s">
        <v>206</v>
      </c>
      <c r="D24" s="33" t="s">
        <v>207</v>
      </c>
      <c r="E24" s="33" t="s">
        <v>208</v>
      </c>
      <c r="F24" s="32" t="s">
        <v>202</v>
      </c>
      <c r="G24" s="32" t="s">
        <v>203</v>
      </c>
      <c r="H24" s="32" t="s">
        <v>204</v>
      </c>
      <c r="I24" s="32" t="s">
        <v>205</v>
      </c>
      <c r="J24" s="33" t="s">
        <v>209</v>
      </c>
      <c r="K24" s="33" t="s">
        <v>193</v>
      </c>
      <c r="M24" s="11" t="s">
        <v>53</v>
      </c>
      <c r="N24" s="14"/>
      <c r="O24" s="33" t="s">
        <v>206</v>
      </c>
      <c r="P24" s="33" t="s">
        <v>207</v>
      </c>
      <c r="Q24" s="33" t="s">
        <v>208</v>
      </c>
      <c r="R24" s="32" t="s">
        <v>202</v>
      </c>
      <c r="S24" s="32" t="s">
        <v>203</v>
      </c>
      <c r="T24" s="32" t="s">
        <v>204</v>
      </c>
      <c r="U24" s="32" t="s">
        <v>205</v>
      </c>
      <c r="V24" s="33" t="s">
        <v>209</v>
      </c>
      <c r="W24" s="33" t="s">
        <v>193</v>
      </c>
      <c r="X24" s="70"/>
      <c r="Y24" s="33" t="s">
        <v>53</v>
      </c>
      <c r="Z24" s="156" t="s">
        <v>47</v>
      </c>
      <c r="AA24" s="157" t="s">
        <v>236</v>
      </c>
    </row>
    <row r="25" spans="1:27" x14ac:dyDescent="0.25">
      <c r="A25" s="105" t="s">
        <v>21</v>
      </c>
      <c r="B25" s="105"/>
      <c r="C25" s="116">
        <v>27.9649</v>
      </c>
      <c r="D25" s="116">
        <v>0.62960000000000005</v>
      </c>
      <c r="E25" s="116">
        <v>18.2501</v>
      </c>
      <c r="F25" s="116">
        <v>27.848400000000002</v>
      </c>
      <c r="G25" s="116">
        <v>0.54510000000000003</v>
      </c>
      <c r="H25" s="116">
        <v>14.035399999999999</v>
      </c>
      <c r="I25" s="117">
        <v>7.5999999999999998E-2</v>
      </c>
      <c r="J25" s="117">
        <v>8.6E-3</v>
      </c>
      <c r="K25" s="116">
        <v>89.371399999999994</v>
      </c>
      <c r="L25" s="116"/>
      <c r="M25" s="105" t="s">
        <v>21</v>
      </c>
      <c r="N25" s="105"/>
      <c r="O25" s="21">
        <v>2.923761449937861</v>
      </c>
      <c r="P25" s="21" t="s">
        <v>46</v>
      </c>
      <c r="Q25" s="21">
        <v>2.2487887516332195</v>
      </c>
      <c r="R25" s="21">
        <v>2.4349903615262853</v>
      </c>
      <c r="S25" s="21" t="s">
        <v>46</v>
      </c>
      <c r="T25" s="21">
        <v>2.1875810190275917</v>
      </c>
      <c r="U25" s="21" t="s">
        <v>46</v>
      </c>
      <c r="V25" s="21" t="s">
        <v>46</v>
      </c>
      <c r="W25" s="21">
        <v>9.9031829448610864</v>
      </c>
      <c r="Y25" s="105" t="s">
        <v>17</v>
      </c>
      <c r="Z25" s="106">
        <v>63</v>
      </c>
      <c r="AA25" s="106">
        <v>67.271000000000001</v>
      </c>
    </row>
    <row r="26" spans="1:27" x14ac:dyDescent="0.25">
      <c r="A26" s="105" t="s">
        <v>22</v>
      </c>
      <c r="B26" s="105"/>
      <c r="C26" s="116">
        <v>28.117999999999999</v>
      </c>
      <c r="D26" s="116">
        <v>0.22819999999999999</v>
      </c>
      <c r="E26" s="116">
        <v>18.465800000000002</v>
      </c>
      <c r="F26" s="116">
        <v>28.319400000000002</v>
      </c>
      <c r="G26" s="116">
        <v>0.54490000000000005</v>
      </c>
      <c r="H26" s="116">
        <v>13.9497</v>
      </c>
      <c r="I26" s="117">
        <v>2.2000000000000001E-3</v>
      </c>
      <c r="J26" s="117">
        <v>2.52E-2</v>
      </c>
      <c r="K26" s="116">
        <v>89.670100000000005</v>
      </c>
      <c r="L26" s="116"/>
      <c r="M26" s="105" t="s">
        <v>22</v>
      </c>
      <c r="N26" s="105"/>
      <c r="O26" s="21">
        <v>2.9334935546232166</v>
      </c>
      <c r="P26" s="21" t="s">
        <v>46</v>
      </c>
      <c r="Q26" s="21">
        <v>2.2705108735620962</v>
      </c>
      <c r="R26" s="21">
        <v>2.4708881851331514</v>
      </c>
      <c r="S26" s="21" t="s">
        <v>46</v>
      </c>
      <c r="T26" s="21">
        <v>2.1695829881947972</v>
      </c>
      <c r="U26" s="21" t="s">
        <v>46</v>
      </c>
      <c r="V26" s="21" t="s">
        <v>46</v>
      </c>
      <c r="W26" s="21">
        <v>9.9158847181228857</v>
      </c>
    </row>
    <row r="27" spans="1:27" x14ac:dyDescent="0.25">
      <c r="A27" s="105" t="s">
        <v>23</v>
      </c>
      <c r="B27" s="105"/>
      <c r="C27" s="116">
        <v>28.049399999999999</v>
      </c>
      <c r="D27" s="116">
        <v>0.1056</v>
      </c>
      <c r="E27" s="116">
        <v>18.3111</v>
      </c>
      <c r="F27" s="116">
        <v>27.982299999999999</v>
      </c>
      <c r="G27" s="116">
        <v>0.57310000000000005</v>
      </c>
      <c r="H27" s="116">
        <v>14.5624</v>
      </c>
      <c r="I27" s="117">
        <v>7.7000000000000002E-3</v>
      </c>
      <c r="J27" s="117">
        <v>0</v>
      </c>
      <c r="K27" s="116">
        <v>89.598299999999995</v>
      </c>
      <c r="L27" s="116"/>
      <c r="M27" s="105" t="s">
        <v>23</v>
      </c>
      <c r="N27" s="105"/>
      <c r="O27" s="21">
        <v>2.9254292012627281</v>
      </c>
      <c r="P27" s="21" t="s">
        <v>46</v>
      </c>
      <c r="Q27" s="21">
        <v>2.2507911437093817</v>
      </c>
      <c r="R27" s="21">
        <v>2.440718865358293</v>
      </c>
      <c r="S27" s="21" t="s">
        <v>46</v>
      </c>
      <c r="T27" s="21">
        <v>2.2641732740872786</v>
      </c>
      <c r="U27" s="21" t="s">
        <v>46</v>
      </c>
      <c r="V27" s="21" t="s">
        <v>46</v>
      </c>
      <c r="W27" s="21">
        <v>9.9408876004192273</v>
      </c>
      <c r="Y27" s="105" t="s">
        <v>49</v>
      </c>
      <c r="Z27" s="106">
        <v>81</v>
      </c>
      <c r="AA27" s="106">
        <v>67.590999999999994</v>
      </c>
    </row>
    <row r="28" spans="1:27" x14ac:dyDescent="0.25">
      <c r="A28" s="105" t="s">
        <v>24</v>
      </c>
      <c r="B28" s="105"/>
      <c r="C28" s="116">
        <v>28.154699999999998</v>
      </c>
      <c r="D28" s="116">
        <v>0.2147</v>
      </c>
      <c r="E28" s="116">
        <v>18.595199999999998</v>
      </c>
      <c r="F28" s="116">
        <v>25.537299999999998</v>
      </c>
      <c r="G28" s="116">
        <v>0.45750000000000002</v>
      </c>
      <c r="H28" s="116">
        <v>15.390599999999999</v>
      </c>
      <c r="I28" s="117">
        <v>2.12E-2</v>
      </c>
      <c r="J28" s="117">
        <v>1.5100000000000001E-2</v>
      </c>
      <c r="K28" s="116">
        <v>88.386399999999995</v>
      </c>
      <c r="L28" s="116"/>
      <c r="M28" s="105" t="s">
        <v>24</v>
      </c>
      <c r="N28" s="105"/>
      <c r="O28" s="21">
        <v>2.9364530430000726</v>
      </c>
      <c r="P28" s="21" t="s">
        <v>46</v>
      </c>
      <c r="Q28" s="21">
        <v>2.2857448867895025</v>
      </c>
      <c r="R28" s="21">
        <v>2.2274884866014801</v>
      </c>
      <c r="S28" s="21" t="s">
        <v>46</v>
      </c>
      <c r="T28" s="21">
        <v>2.392976284873368</v>
      </c>
      <c r="U28" s="21" t="s">
        <v>46</v>
      </c>
      <c r="V28" s="21" t="s">
        <v>46</v>
      </c>
      <c r="W28" s="21">
        <v>9.9053510831959954</v>
      </c>
      <c r="Y28" s="105" t="s">
        <v>50</v>
      </c>
      <c r="Z28" s="106">
        <v>66</v>
      </c>
      <c r="AA28" s="106">
        <v>67.665999999999997</v>
      </c>
    </row>
    <row r="29" spans="1:27" x14ac:dyDescent="0.25">
      <c r="A29" s="105" t="s">
        <v>25</v>
      </c>
      <c r="B29" s="105"/>
      <c r="C29" s="116">
        <v>27.803699999999999</v>
      </c>
      <c r="D29" s="116">
        <v>0.3327</v>
      </c>
      <c r="E29" s="116">
        <v>18.8935</v>
      </c>
      <c r="F29" s="116">
        <v>23.959499999999998</v>
      </c>
      <c r="G29" s="116">
        <v>0.35770000000000002</v>
      </c>
      <c r="H29" s="116">
        <v>16.1584</v>
      </c>
      <c r="I29" s="117">
        <v>0</v>
      </c>
      <c r="J29" s="117">
        <v>0</v>
      </c>
      <c r="K29" s="116">
        <v>87.509799999999998</v>
      </c>
      <c r="L29" s="116"/>
      <c r="M29" s="105" t="s">
        <v>25</v>
      </c>
      <c r="N29" s="105"/>
      <c r="O29" s="21">
        <v>2.9062071611278992</v>
      </c>
      <c r="P29" s="21" t="s">
        <v>46</v>
      </c>
      <c r="Q29" s="21">
        <v>2.3275077703497118</v>
      </c>
      <c r="R29" s="21">
        <v>2.0944502971367323</v>
      </c>
      <c r="S29" s="21" t="s">
        <v>46</v>
      </c>
      <c r="T29" s="21">
        <v>2.5178683392763386</v>
      </c>
      <c r="U29" s="21" t="s">
        <v>46</v>
      </c>
      <c r="V29" s="21" t="s">
        <v>46</v>
      </c>
      <c r="W29" s="21">
        <v>9.9038705633453414</v>
      </c>
    </row>
    <row r="30" spans="1:27" x14ac:dyDescent="0.25">
      <c r="A30" s="105" t="s">
        <v>26</v>
      </c>
      <c r="B30" s="105"/>
      <c r="C30" s="116">
        <v>28.080400000000001</v>
      </c>
      <c r="D30" s="116">
        <v>0.4173</v>
      </c>
      <c r="E30" s="116">
        <v>19.0867</v>
      </c>
      <c r="F30" s="116">
        <v>24.161200000000001</v>
      </c>
      <c r="G30" s="116">
        <v>0.32890000000000003</v>
      </c>
      <c r="H30" s="116">
        <v>16.449100000000001</v>
      </c>
      <c r="I30" s="117">
        <v>1.47E-2</v>
      </c>
      <c r="J30" s="117">
        <v>0</v>
      </c>
      <c r="K30" s="116">
        <v>88.5398</v>
      </c>
      <c r="L30" s="116"/>
      <c r="M30" s="105" t="s">
        <v>26</v>
      </c>
      <c r="N30" s="105"/>
      <c r="O30" s="21">
        <v>2.9001453983533043</v>
      </c>
      <c r="P30" s="21" t="s">
        <v>46</v>
      </c>
      <c r="Q30" s="21">
        <v>2.3232827939772633</v>
      </c>
      <c r="R30" s="21">
        <v>2.0869080551608836</v>
      </c>
      <c r="S30" s="21" t="s">
        <v>46</v>
      </c>
      <c r="T30" s="21">
        <v>2.5326157882473557</v>
      </c>
      <c r="U30" s="21" t="s">
        <v>46</v>
      </c>
      <c r="V30" s="21" t="s">
        <v>46</v>
      </c>
      <c r="W30" s="21">
        <v>9.905781849187667</v>
      </c>
      <c r="Y30" s="105" t="s">
        <v>25</v>
      </c>
      <c r="Z30" s="106">
        <v>69</v>
      </c>
      <c r="AA30" s="106">
        <v>69.069000000000003</v>
      </c>
    </row>
    <row r="31" spans="1:27" x14ac:dyDescent="0.25">
      <c r="A31" s="105" t="s">
        <v>27</v>
      </c>
      <c r="B31" s="105"/>
      <c r="C31" s="116">
        <v>28.2805</v>
      </c>
      <c r="D31" s="116">
        <v>3.95E-2</v>
      </c>
      <c r="E31" s="116">
        <v>18.586400000000001</v>
      </c>
      <c r="F31" s="116">
        <v>24.6172</v>
      </c>
      <c r="G31" s="116">
        <v>0.35680000000000001</v>
      </c>
      <c r="H31" s="116">
        <v>16.521599999999999</v>
      </c>
      <c r="I31" s="117">
        <v>4.7E-2</v>
      </c>
      <c r="J31" s="117">
        <v>2.6200000000000001E-2</v>
      </c>
      <c r="K31" s="116">
        <v>88.480500000000006</v>
      </c>
      <c r="L31" s="116"/>
      <c r="M31" s="105" t="s">
        <v>27</v>
      </c>
      <c r="N31" s="105"/>
      <c r="O31" s="21">
        <v>2.9311859607077544</v>
      </c>
      <c r="P31" s="21" t="s">
        <v>46</v>
      </c>
      <c r="Q31" s="21">
        <v>2.2704205794357861</v>
      </c>
      <c r="R31" s="21">
        <v>2.1338469951391517</v>
      </c>
      <c r="S31" s="21" t="s">
        <v>46</v>
      </c>
      <c r="T31" s="21">
        <v>2.5528134479708973</v>
      </c>
      <c r="U31" s="21" t="s">
        <v>46</v>
      </c>
      <c r="V31" s="21" t="s">
        <v>46</v>
      </c>
      <c r="W31" s="21">
        <v>9.933155560301854</v>
      </c>
    </row>
    <row r="32" spans="1:27" x14ac:dyDescent="0.25">
      <c r="A32" s="105" t="s">
        <v>28</v>
      </c>
      <c r="B32" s="105"/>
      <c r="C32" s="116">
        <v>28.655999999999999</v>
      </c>
      <c r="D32" s="116">
        <v>9.5899999999999999E-2</v>
      </c>
      <c r="E32" s="116">
        <v>17.8718</v>
      </c>
      <c r="F32" s="116">
        <v>25.319800000000001</v>
      </c>
      <c r="G32" s="116">
        <v>0.45590000000000003</v>
      </c>
      <c r="H32" s="116">
        <v>16.2666</v>
      </c>
      <c r="I32" s="117">
        <v>0</v>
      </c>
      <c r="J32" s="117">
        <v>6.25E-2</v>
      </c>
      <c r="K32" s="116">
        <v>88.759299999999996</v>
      </c>
      <c r="L32" s="116"/>
      <c r="M32" s="105" t="s">
        <v>28</v>
      </c>
      <c r="N32" s="105"/>
      <c r="O32" s="21">
        <v>2.9734340094530411</v>
      </c>
      <c r="P32" s="21" t="s">
        <v>46</v>
      </c>
      <c r="Q32" s="21">
        <v>2.1855753233219293</v>
      </c>
      <c r="R32" s="21">
        <v>2.1972088524984708</v>
      </c>
      <c r="S32" s="21" t="s">
        <v>46</v>
      </c>
      <c r="T32" s="21">
        <v>2.5162292739589858</v>
      </c>
      <c r="U32" s="21" t="s">
        <v>46</v>
      </c>
      <c r="V32" s="21" t="s">
        <v>46</v>
      </c>
      <c r="W32" s="21">
        <v>9.9325773558272559</v>
      </c>
      <c r="Y32" s="105" t="s">
        <v>28</v>
      </c>
      <c r="Z32" s="106">
        <v>76</v>
      </c>
      <c r="AA32" s="106">
        <v>75.331999999999994</v>
      </c>
    </row>
    <row r="33" spans="1:27" x14ac:dyDescent="0.25">
      <c r="A33" s="105" t="s">
        <v>29</v>
      </c>
      <c r="B33" s="105"/>
      <c r="C33" s="116">
        <v>27.688700000000001</v>
      </c>
      <c r="D33" s="116">
        <v>7.6100000000000001E-2</v>
      </c>
      <c r="E33" s="116">
        <v>18.4162</v>
      </c>
      <c r="F33" s="116">
        <v>23.956499999999998</v>
      </c>
      <c r="G33" s="116">
        <v>0.38450000000000001</v>
      </c>
      <c r="H33" s="116">
        <v>16.997599999999998</v>
      </c>
      <c r="I33" s="117">
        <v>2.1899999999999999E-2</v>
      </c>
      <c r="J33" s="117">
        <v>8.8000000000000005E-3</v>
      </c>
      <c r="K33" s="116">
        <v>87.551900000000003</v>
      </c>
      <c r="L33" s="116"/>
      <c r="M33" s="105" t="s">
        <v>29</v>
      </c>
      <c r="N33" s="105"/>
      <c r="O33" s="21">
        <v>2.8975773840723416</v>
      </c>
      <c r="P33" s="21" t="s">
        <v>46</v>
      </c>
      <c r="Q33" s="21">
        <v>2.2713666614814731</v>
      </c>
      <c r="R33" s="21">
        <v>2.0966415078244074</v>
      </c>
      <c r="S33" s="21" t="s">
        <v>46</v>
      </c>
      <c r="T33" s="21">
        <v>2.6517389609969517</v>
      </c>
      <c r="U33" s="21" t="s">
        <v>46</v>
      </c>
      <c r="V33" s="21" t="s">
        <v>46</v>
      </c>
      <c r="W33" s="21">
        <v>9.9616394122397907</v>
      </c>
    </row>
    <row r="34" spans="1:27" x14ac:dyDescent="0.25">
      <c r="A34" s="105" t="s">
        <v>30</v>
      </c>
      <c r="B34" s="105"/>
      <c r="C34" s="116">
        <v>28.494800000000001</v>
      </c>
      <c r="D34" s="116">
        <v>0.21560000000000001</v>
      </c>
      <c r="E34" s="116">
        <v>17.5014</v>
      </c>
      <c r="F34" s="116">
        <v>23.455100000000002</v>
      </c>
      <c r="G34" s="116">
        <v>0.3836</v>
      </c>
      <c r="H34" s="116">
        <v>17.0383</v>
      </c>
      <c r="I34" s="117">
        <v>3.2399999999999998E-2</v>
      </c>
      <c r="J34" s="117">
        <v>3.15E-2</v>
      </c>
      <c r="K34" s="116">
        <v>87.164299999999997</v>
      </c>
      <c r="L34" s="116"/>
      <c r="M34" s="105" t="s">
        <v>30</v>
      </c>
      <c r="N34" s="105"/>
      <c r="O34" s="21">
        <v>2.9846393998415479</v>
      </c>
      <c r="P34" s="21" t="s">
        <v>46</v>
      </c>
      <c r="Q34" s="21">
        <v>2.1604976208475737</v>
      </c>
      <c r="R34" s="21">
        <v>2.0546217292481761</v>
      </c>
      <c r="S34" s="21" t="s">
        <v>46</v>
      </c>
      <c r="T34" s="21">
        <v>2.6604996291907383</v>
      </c>
      <c r="U34" s="21" t="s">
        <v>46</v>
      </c>
      <c r="V34" s="21" t="s">
        <v>46</v>
      </c>
      <c r="W34" s="21">
        <v>9.9213171452961717</v>
      </c>
    </row>
    <row r="35" spans="1:27" x14ac:dyDescent="0.25">
      <c r="A35" s="105" t="s">
        <v>31</v>
      </c>
      <c r="B35" s="105"/>
      <c r="C35" s="116">
        <v>28.6571</v>
      </c>
      <c r="D35" s="116">
        <v>0.35680000000000001</v>
      </c>
      <c r="E35" s="116">
        <v>18.2819</v>
      </c>
      <c r="F35" s="116">
        <v>22.995799999999999</v>
      </c>
      <c r="G35" s="116">
        <v>0.37490000000000001</v>
      </c>
      <c r="H35" s="116">
        <v>17.167100000000001</v>
      </c>
      <c r="I35" s="117">
        <v>5.8299999999999998E-2</v>
      </c>
      <c r="J35" s="117">
        <v>3.6299999999999999E-2</v>
      </c>
      <c r="K35" s="116">
        <v>87.938000000000002</v>
      </c>
      <c r="L35" s="116"/>
      <c r="M35" s="105" t="s">
        <v>31</v>
      </c>
      <c r="N35" s="105"/>
      <c r="O35" s="21">
        <v>2.962850445655612</v>
      </c>
      <c r="P35" s="21" t="s">
        <v>46</v>
      </c>
      <c r="Q35" s="21">
        <v>2.2276839052250836</v>
      </c>
      <c r="R35" s="21">
        <v>1.9883569299807033</v>
      </c>
      <c r="S35" s="21" t="s">
        <v>46</v>
      </c>
      <c r="T35" s="21">
        <v>2.6459712159989341</v>
      </c>
      <c r="U35" s="21" t="s">
        <v>46</v>
      </c>
      <c r="V35" s="21" t="s">
        <v>46</v>
      </c>
      <c r="W35" s="21">
        <v>9.8991870073960033</v>
      </c>
    </row>
    <row r="36" spans="1:27" x14ac:dyDescent="0.25">
      <c r="A36" s="105" t="s">
        <v>32</v>
      </c>
      <c r="B36" s="105"/>
      <c r="C36" s="116">
        <v>29.088000000000001</v>
      </c>
      <c r="D36" s="116">
        <v>0.20280000000000001</v>
      </c>
      <c r="E36" s="116">
        <v>18.251000000000001</v>
      </c>
      <c r="F36" s="116">
        <v>24.088799999999999</v>
      </c>
      <c r="G36" s="116">
        <v>0.4919</v>
      </c>
      <c r="H36" s="116">
        <v>16.648499999999999</v>
      </c>
      <c r="I36" s="117">
        <v>7.8399999999999997E-2</v>
      </c>
      <c r="J36" s="117">
        <v>0</v>
      </c>
      <c r="K36" s="116">
        <v>88.852400000000003</v>
      </c>
      <c r="L36" s="116"/>
      <c r="M36" s="105" t="s">
        <v>32</v>
      </c>
      <c r="N36" s="105"/>
      <c r="O36" s="21">
        <v>2.9896976428386179</v>
      </c>
      <c r="P36" s="21" t="s">
        <v>46</v>
      </c>
      <c r="Q36" s="21">
        <v>2.2108273036302193</v>
      </c>
      <c r="R36" s="21">
        <v>2.0706033227733833</v>
      </c>
      <c r="S36" s="21" t="s">
        <v>46</v>
      </c>
      <c r="T36" s="21">
        <v>2.5509338997058948</v>
      </c>
      <c r="U36" s="21" t="s">
        <v>46</v>
      </c>
      <c r="V36" s="21" t="s">
        <v>46</v>
      </c>
      <c r="W36" s="21">
        <v>9.8892038112008827</v>
      </c>
    </row>
    <row r="37" spans="1:27" x14ac:dyDescent="0.25">
      <c r="A37" s="105" t="s">
        <v>33</v>
      </c>
      <c r="B37" s="105"/>
      <c r="C37" s="116">
        <v>28.9239</v>
      </c>
      <c r="D37" s="116">
        <v>0</v>
      </c>
      <c r="E37" s="116">
        <v>17.719000000000001</v>
      </c>
      <c r="F37" s="116">
        <v>24.865200000000002</v>
      </c>
      <c r="G37" s="116">
        <v>0.48120000000000002</v>
      </c>
      <c r="H37" s="116">
        <v>16.621600000000001</v>
      </c>
      <c r="I37" s="117">
        <v>2.8500000000000001E-2</v>
      </c>
      <c r="J37" s="117">
        <v>0</v>
      </c>
      <c r="K37" s="116">
        <v>88.642399999999995</v>
      </c>
      <c r="L37" s="116"/>
      <c r="M37" s="105" t="s">
        <v>33</v>
      </c>
      <c r="N37" s="105"/>
      <c r="O37" s="21">
        <v>2.9954208662564716</v>
      </c>
      <c r="P37" s="21" t="s">
        <v>46</v>
      </c>
      <c r="Q37" s="21">
        <v>2.162693397783146</v>
      </c>
      <c r="R37" s="21">
        <v>2.1535813890720106</v>
      </c>
      <c r="S37" s="21" t="s">
        <v>46</v>
      </c>
      <c r="T37" s="21">
        <v>2.5661646228083126</v>
      </c>
      <c r="U37" s="21" t="s">
        <v>46</v>
      </c>
      <c r="V37" s="21" t="s">
        <v>46</v>
      </c>
      <c r="W37" s="21">
        <v>9.9232324348519558</v>
      </c>
    </row>
    <row r="38" spans="1:27" x14ac:dyDescent="0.25">
      <c r="A38" s="105" t="s">
        <v>34</v>
      </c>
      <c r="B38" s="105"/>
      <c r="C38" s="116">
        <v>28.930700000000002</v>
      </c>
      <c r="D38" s="116">
        <v>0</v>
      </c>
      <c r="E38" s="116">
        <v>18.7407</v>
      </c>
      <c r="F38" s="116">
        <v>23.367799999999999</v>
      </c>
      <c r="G38" s="116">
        <v>0.38940000000000002</v>
      </c>
      <c r="H38" s="116">
        <v>17.605799999999999</v>
      </c>
      <c r="I38" s="117">
        <v>2.07E-2</v>
      </c>
      <c r="J38" s="117">
        <v>1.7999999999999999E-2</v>
      </c>
      <c r="K38" s="116">
        <v>89.078599999999994</v>
      </c>
      <c r="L38" s="116"/>
      <c r="M38" s="105" t="s">
        <v>34</v>
      </c>
      <c r="N38" s="105"/>
      <c r="O38" s="21">
        <v>2.953175188846088</v>
      </c>
      <c r="P38" s="21" t="s">
        <v>46</v>
      </c>
      <c r="Q38" s="21">
        <v>2.2546068627799114</v>
      </c>
      <c r="R38" s="21">
        <v>1.9948784066359651</v>
      </c>
      <c r="S38" s="21" t="s">
        <v>46</v>
      </c>
      <c r="T38" s="21">
        <v>2.6791480934870759</v>
      </c>
      <c r="U38" s="21" t="s">
        <v>46</v>
      </c>
      <c r="V38" s="21" t="s">
        <v>46</v>
      </c>
      <c r="W38" s="21">
        <v>9.9213026108678264</v>
      </c>
      <c r="Y38" s="105" t="s">
        <v>51</v>
      </c>
      <c r="Z38" s="106">
        <v>74</v>
      </c>
      <c r="AA38" s="106">
        <v>83.036000000000001</v>
      </c>
    </row>
    <row r="39" spans="1:27" x14ac:dyDescent="0.25">
      <c r="A39" s="105" t="s">
        <v>35</v>
      </c>
      <c r="B39" s="105"/>
      <c r="C39" s="116">
        <v>28.5977</v>
      </c>
      <c r="D39" s="116">
        <v>0</v>
      </c>
      <c r="E39" s="116">
        <v>18.974699999999999</v>
      </c>
      <c r="F39" s="116">
        <v>22.8</v>
      </c>
      <c r="G39" s="116">
        <v>0.29570000000000002</v>
      </c>
      <c r="H39" s="116">
        <v>17.658999999999999</v>
      </c>
      <c r="I39" s="117">
        <v>7.0000000000000001E-3</v>
      </c>
      <c r="J39" s="117">
        <v>1.1900000000000001E-2</v>
      </c>
      <c r="K39" s="116">
        <v>88.3536</v>
      </c>
      <c r="L39" s="116"/>
      <c r="M39" s="105" t="s">
        <v>35</v>
      </c>
      <c r="N39" s="105"/>
      <c r="O39" s="21">
        <v>2.9351877868263334</v>
      </c>
      <c r="P39" s="21" t="s">
        <v>46</v>
      </c>
      <c r="Q39" s="21">
        <v>2.2952735434437912</v>
      </c>
      <c r="R39" s="21">
        <v>1.9570772385521902</v>
      </c>
      <c r="S39" s="21" t="s">
        <v>46</v>
      </c>
      <c r="T39" s="21">
        <v>2.7019765751751952</v>
      </c>
      <c r="U39" s="21" t="s">
        <v>46</v>
      </c>
      <c r="V39" s="21" t="s">
        <v>46</v>
      </c>
      <c r="W39" s="21">
        <v>9.918359489273076</v>
      </c>
    </row>
    <row r="40" spans="1:27" x14ac:dyDescent="0.25">
      <c r="A40" s="105" t="s">
        <v>36</v>
      </c>
      <c r="B40" s="105"/>
      <c r="C40" s="116">
        <v>28.136199999999999</v>
      </c>
      <c r="D40" s="116">
        <v>0.58299999999999996</v>
      </c>
      <c r="E40" s="116">
        <v>19.061499999999999</v>
      </c>
      <c r="F40" s="116">
        <v>23.079499999999999</v>
      </c>
      <c r="G40" s="116">
        <v>0.2631</v>
      </c>
      <c r="H40" s="116">
        <v>17.642399999999999</v>
      </c>
      <c r="I40" s="117">
        <v>1.38E-2</v>
      </c>
      <c r="J40" s="117">
        <v>1.4E-3</v>
      </c>
      <c r="K40" s="116">
        <v>88.781000000000006</v>
      </c>
      <c r="L40" s="116"/>
      <c r="M40" s="105" t="s">
        <v>36</v>
      </c>
      <c r="N40" s="105"/>
      <c r="O40" s="21">
        <v>2.8817710506886964</v>
      </c>
      <c r="P40" s="21" t="s">
        <v>46</v>
      </c>
      <c r="Q40" s="21">
        <v>2.3009429571068813</v>
      </c>
      <c r="R40" s="21">
        <v>1.9769184794260908</v>
      </c>
      <c r="S40" s="21" t="s">
        <v>46</v>
      </c>
      <c r="T40" s="21">
        <v>2.6937816092530187</v>
      </c>
      <c r="U40" s="21" t="s">
        <v>46</v>
      </c>
      <c r="V40" s="21" t="s">
        <v>46</v>
      </c>
      <c r="W40" s="21">
        <v>9.9229637471839887</v>
      </c>
      <c r="Y40" s="105" t="s">
        <v>36</v>
      </c>
      <c r="Z40" s="106">
        <v>60</v>
      </c>
      <c r="AA40" s="106">
        <v>83.597999999999999</v>
      </c>
    </row>
    <row r="41" spans="1:27" x14ac:dyDescent="0.25">
      <c r="A41" s="105" t="s">
        <v>37</v>
      </c>
      <c r="B41" s="105"/>
      <c r="C41" s="116">
        <v>29.497199999999999</v>
      </c>
      <c r="D41" s="116">
        <v>0.2026</v>
      </c>
      <c r="E41" s="116">
        <v>18.226199999999999</v>
      </c>
      <c r="F41" s="116">
        <v>23.7469</v>
      </c>
      <c r="G41" s="116">
        <v>0.3906</v>
      </c>
      <c r="H41" s="116">
        <v>17.811900000000001</v>
      </c>
      <c r="I41" s="117">
        <v>1.9099999999999999E-2</v>
      </c>
      <c r="J41" s="117">
        <v>1.4800000000000001E-2</v>
      </c>
      <c r="K41" s="116">
        <v>89.916899999999998</v>
      </c>
      <c r="L41" s="116"/>
      <c r="M41" s="105" t="s">
        <v>37</v>
      </c>
      <c r="N41" s="105"/>
      <c r="O41" s="21">
        <v>2.9859899824136305</v>
      </c>
      <c r="P41" s="21" t="s">
        <v>46</v>
      </c>
      <c r="Q41" s="21">
        <v>2.1744950931034075</v>
      </c>
      <c r="R41" s="21">
        <v>2.0104015489656466</v>
      </c>
      <c r="S41" s="21" t="s">
        <v>46</v>
      </c>
      <c r="T41" s="21">
        <v>2.6879952013566046</v>
      </c>
      <c r="U41" s="21" t="s">
        <v>46</v>
      </c>
      <c r="V41" s="21" t="s">
        <v>46</v>
      </c>
      <c r="W41" s="21">
        <v>9.9127819839341242</v>
      </c>
    </row>
    <row r="42" spans="1:27" x14ac:dyDescent="0.25">
      <c r="A42" s="105" t="s">
        <v>38</v>
      </c>
      <c r="B42" s="105"/>
      <c r="C42" s="116">
        <v>29.083300000000001</v>
      </c>
      <c r="D42" s="116">
        <v>0.2843</v>
      </c>
      <c r="E42" s="116">
        <v>19.165600000000001</v>
      </c>
      <c r="F42" s="116">
        <v>21.984000000000002</v>
      </c>
      <c r="G42" s="116">
        <v>0.2074</v>
      </c>
      <c r="H42" s="116">
        <v>18.927299999999999</v>
      </c>
      <c r="I42" s="117">
        <v>1.2200000000000001E-2</v>
      </c>
      <c r="J42" s="117">
        <v>0</v>
      </c>
      <c r="K42" s="116">
        <v>89.664199999999994</v>
      </c>
      <c r="L42" s="116"/>
      <c r="M42" s="105" t="s">
        <v>38</v>
      </c>
      <c r="N42" s="105"/>
      <c r="O42" s="21">
        <v>2.9236395303022955</v>
      </c>
      <c r="P42" s="21" t="s">
        <v>46</v>
      </c>
      <c r="Q42" s="21">
        <v>2.2706871847397929</v>
      </c>
      <c r="R42" s="21">
        <v>1.8482264910473225</v>
      </c>
      <c r="S42" s="21" t="s">
        <v>46</v>
      </c>
      <c r="T42" s="21">
        <v>2.836478494874108</v>
      </c>
      <c r="U42" s="21" t="s">
        <v>46</v>
      </c>
      <c r="V42" s="21" t="s">
        <v>46</v>
      </c>
      <c r="W42" s="21">
        <v>9.9195109964563244</v>
      </c>
      <c r="Y42" s="105" t="s">
        <v>37</v>
      </c>
      <c r="Z42" s="106">
        <v>60</v>
      </c>
      <c r="AA42" s="106">
        <v>83.840999999999994</v>
      </c>
    </row>
    <row r="43" spans="1:27" x14ac:dyDescent="0.25">
      <c r="A43" s="105" t="s">
        <v>39</v>
      </c>
      <c r="B43" s="105"/>
      <c r="C43" s="116">
        <v>28.949000000000002</v>
      </c>
      <c r="D43" s="116">
        <v>0.22500000000000001</v>
      </c>
      <c r="E43" s="116">
        <v>17.8735</v>
      </c>
      <c r="F43" s="116">
        <v>23.624300000000002</v>
      </c>
      <c r="G43" s="116">
        <v>0.51319999999999999</v>
      </c>
      <c r="H43" s="116">
        <v>17.312000000000001</v>
      </c>
      <c r="I43" s="117">
        <v>1.77E-2</v>
      </c>
      <c r="J43" s="117">
        <v>2.35E-2</v>
      </c>
      <c r="K43" s="116">
        <v>88.555499999999995</v>
      </c>
      <c r="L43" s="116"/>
      <c r="M43" s="105" t="s">
        <v>39</v>
      </c>
      <c r="N43" s="105"/>
      <c r="O43" s="21">
        <v>2.9827580271637131</v>
      </c>
      <c r="P43" s="21" t="s">
        <v>46</v>
      </c>
      <c r="Q43" s="21">
        <v>2.1704451164397907</v>
      </c>
      <c r="R43" s="21">
        <v>2.0356904495005015</v>
      </c>
      <c r="S43" s="21" t="s">
        <v>46</v>
      </c>
      <c r="T43" s="21">
        <v>2.6591472536113856</v>
      </c>
      <c r="U43" s="21" t="s">
        <v>46</v>
      </c>
      <c r="V43" s="21" t="s">
        <v>46</v>
      </c>
      <c r="W43" s="21">
        <v>9.9169218724194383</v>
      </c>
    </row>
    <row r="44" spans="1:27" x14ac:dyDescent="0.25">
      <c r="A44" s="105" t="s">
        <v>40</v>
      </c>
      <c r="B44" s="105"/>
      <c r="C44" s="116">
        <v>28.476400000000002</v>
      </c>
      <c r="D44" s="116">
        <v>0.2437</v>
      </c>
      <c r="E44" s="116">
        <v>19.064599999999999</v>
      </c>
      <c r="F44" s="116">
        <v>21.7361</v>
      </c>
      <c r="G44" s="116">
        <v>0.15840000000000001</v>
      </c>
      <c r="H44" s="116">
        <v>18.917300000000001</v>
      </c>
      <c r="I44" s="117">
        <v>1.14E-2</v>
      </c>
      <c r="J44" s="117">
        <v>0</v>
      </c>
      <c r="K44" s="116">
        <v>88.613</v>
      </c>
      <c r="L44" s="116"/>
      <c r="M44" s="105" t="s">
        <v>40</v>
      </c>
      <c r="N44" s="105"/>
      <c r="O44" s="21">
        <v>2.8983855532264955</v>
      </c>
      <c r="P44" s="21" t="s">
        <v>46</v>
      </c>
      <c r="Q44" s="21">
        <v>2.2869333939075678</v>
      </c>
      <c r="R44" s="21">
        <v>1.8502100187788275</v>
      </c>
      <c r="S44" s="21" t="s">
        <v>46</v>
      </c>
      <c r="T44" s="21">
        <v>2.8703900112635314</v>
      </c>
      <c r="U44" s="21" t="s">
        <v>46</v>
      </c>
      <c r="V44" s="21" t="s">
        <v>46</v>
      </c>
      <c r="W44" s="21">
        <v>9.9394827996548241</v>
      </c>
      <c r="Y44" s="105" t="s">
        <v>39</v>
      </c>
      <c r="Z44" s="106">
        <v>59</v>
      </c>
      <c r="AA44" s="106">
        <v>83.935000000000002</v>
      </c>
    </row>
    <row r="45" spans="1:27" x14ac:dyDescent="0.25">
      <c r="A45" s="105" t="s">
        <v>41</v>
      </c>
      <c r="B45" s="105"/>
      <c r="C45" s="116">
        <v>28.329799999999999</v>
      </c>
      <c r="D45" s="116">
        <v>0</v>
      </c>
      <c r="E45" s="116">
        <v>19.437000000000001</v>
      </c>
      <c r="F45" s="116">
        <v>21.712900000000001</v>
      </c>
      <c r="G45" s="116">
        <v>0.22500000000000001</v>
      </c>
      <c r="H45" s="116">
        <v>17.5809</v>
      </c>
      <c r="I45" s="117">
        <v>6.3600000000000004E-2</v>
      </c>
      <c r="J45" s="117">
        <v>0</v>
      </c>
      <c r="K45" s="116">
        <v>87.363900000000001</v>
      </c>
      <c r="L45" s="116"/>
      <c r="M45" s="105" t="s">
        <v>41</v>
      </c>
      <c r="N45" s="105"/>
      <c r="O45" s="21">
        <v>2.9238725897387194</v>
      </c>
      <c r="P45" s="21" t="s">
        <v>46</v>
      </c>
      <c r="Q45" s="21">
        <v>2.3642800462729037</v>
      </c>
      <c r="R45" s="21">
        <v>1.8741359905586739</v>
      </c>
      <c r="S45" s="21" t="s">
        <v>46</v>
      </c>
      <c r="T45" s="21">
        <v>2.7049966174725353</v>
      </c>
      <c r="U45" s="21" t="s">
        <v>46</v>
      </c>
      <c r="V45" s="21" t="s">
        <v>46</v>
      </c>
      <c r="W45" s="21">
        <v>9.8939873871248309</v>
      </c>
    </row>
    <row r="46" spans="1:27" x14ac:dyDescent="0.25">
      <c r="A46" s="105" t="s">
        <v>42</v>
      </c>
      <c r="B46" s="105"/>
      <c r="C46" s="116">
        <v>28.379200000000001</v>
      </c>
      <c r="D46" s="116">
        <v>0.45950000000000002</v>
      </c>
      <c r="E46" s="116">
        <v>19.3308</v>
      </c>
      <c r="F46" s="116">
        <v>22.946400000000001</v>
      </c>
      <c r="G46" s="116">
        <v>0.26779999999999998</v>
      </c>
      <c r="H46" s="116">
        <v>17.653600000000001</v>
      </c>
      <c r="I46" s="117">
        <v>3.5299999999999998E-2</v>
      </c>
      <c r="J46" s="117">
        <v>1.12E-2</v>
      </c>
      <c r="K46" s="116">
        <v>89.093199999999996</v>
      </c>
      <c r="L46" s="116"/>
      <c r="M46" s="105" t="s">
        <v>42</v>
      </c>
      <c r="N46" s="105"/>
      <c r="O46" s="21">
        <v>2.8914688317767743</v>
      </c>
      <c r="P46" s="21" t="s">
        <v>46</v>
      </c>
      <c r="Q46" s="21">
        <v>2.3212554744992899</v>
      </c>
      <c r="R46" s="21">
        <v>1.955245341023172</v>
      </c>
      <c r="S46" s="21" t="s">
        <v>46</v>
      </c>
      <c r="T46" s="21">
        <v>2.6814045121517975</v>
      </c>
      <c r="U46" s="21" t="s">
        <v>46</v>
      </c>
      <c r="V46" s="21" t="s">
        <v>46</v>
      </c>
      <c r="W46" s="21">
        <v>9.9137803742081374</v>
      </c>
    </row>
    <row r="47" spans="1:27" x14ac:dyDescent="0.25">
      <c r="A47" s="105" t="s">
        <v>43</v>
      </c>
      <c r="B47" s="105"/>
      <c r="C47" s="116">
        <v>28.4148</v>
      </c>
      <c r="D47" s="116">
        <v>0</v>
      </c>
      <c r="E47" s="116">
        <v>19.151199999999999</v>
      </c>
      <c r="F47" s="116">
        <v>21.0322</v>
      </c>
      <c r="G47" s="116">
        <v>0.1431</v>
      </c>
      <c r="H47" s="116">
        <v>19.073599999999999</v>
      </c>
      <c r="I47" s="117">
        <v>6.5000000000000002E-2</v>
      </c>
      <c r="J47" s="117">
        <v>3.1899999999999998E-2</v>
      </c>
      <c r="K47" s="116">
        <v>87.914699999999996</v>
      </c>
      <c r="L47" s="116"/>
      <c r="M47" s="105" t="s">
        <v>43</v>
      </c>
      <c r="N47" s="105"/>
      <c r="O47" s="21">
        <v>2.9051503969497565</v>
      </c>
      <c r="P47" s="21" t="s">
        <v>46</v>
      </c>
      <c r="Q47" s="21">
        <v>2.307675585400478</v>
      </c>
      <c r="R47" s="21">
        <v>1.7983617339076865</v>
      </c>
      <c r="S47" s="21" t="s">
        <v>46</v>
      </c>
      <c r="T47" s="21">
        <v>2.9071495587102696</v>
      </c>
      <c r="U47" s="21" t="s">
        <v>46</v>
      </c>
      <c r="V47" s="21" t="s">
        <v>46</v>
      </c>
      <c r="W47" s="21">
        <v>9.9441735943376841</v>
      </c>
      <c r="Y47" s="105" t="s">
        <v>42</v>
      </c>
      <c r="Z47" s="106">
        <v>63</v>
      </c>
      <c r="AA47" s="106">
        <v>84.146000000000001</v>
      </c>
    </row>
    <row r="48" spans="1:27" x14ac:dyDescent="0.25">
      <c r="A48" s="105" t="s">
        <v>44</v>
      </c>
      <c r="B48" s="105"/>
      <c r="C48" s="116">
        <v>28.650200000000002</v>
      </c>
      <c r="D48" s="116">
        <v>2.93E-2</v>
      </c>
      <c r="E48" s="116">
        <v>19.203099999999999</v>
      </c>
      <c r="F48" s="116">
        <v>22.162199999999999</v>
      </c>
      <c r="G48" s="116">
        <v>0.25469999999999998</v>
      </c>
      <c r="H48" s="116">
        <v>18.902899999999999</v>
      </c>
      <c r="I48" s="117">
        <v>2.98E-2</v>
      </c>
      <c r="J48" s="117">
        <v>4.8999999999999998E-3</v>
      </c>
      <c r="K48" s="116">
        <v>89.2393</v>
      </c>
      <c r="L48" s="116"/>
      <c r="M48" s="105" t="s">
        <v>44</v>
      </c>
      <c r="N48" s="105"/>
      <c r="O48" s="21">
        <v>2.9010857307671811</v>
      </c>
      <c r="P48" s="21" t="s">
        <v>46</v>
      </c>
      <c r="Q48" s="21">
        <v>2.2917064934850568</v>
      </c>
      <c r="R48" s="21">
        <v>1.8767832033227974</v>
      </c>
      <c r="S48" s="21" t="s">
        <v>46</v>
      </c>
      <c r="T48" s="21">
        <v>2.853461577555692</v>
      </c>
      <c r="U48" s="21" t="s">
        <v>46</v>
      </c>
      <c r="V48" s="21" t="s">
        <v>46</v>
      </c>
      <c r="W48" s="21">
        <v>9.9513094762814465</v>
      </c>
    </row>
    <row r="49" spans="1:27" x14ac:dyDescent="0.25">
      <c r="B49" s="42" t="s">
        <v>213</v>
      </c>
      <c r="C49" s="43">
        <f>AVERAGE(C24:C48)</f>
        <v>28.475191666666664</v>
      </c>
      <c r="D49" s="43"/>
      <c r="E49" s="43">
        <f t="shared" ref="E49" si="0">AVERAGE(E24:E48)</f>
        <v>18.602458333333335</v>
      </c>
      <c r="F49" s="43">
        <f t="shared" ref="F49" si="1">AVERAGE(F24:F48)</f>
        <v>23.97078333333333</v>
      </c>
      <c r="G49" s="43"/>
      <c r="H49" s="43">
        <f t="shared" ref="H49" si="2">AVERAGE(H24:H48)</f>
        <v>16.953899999999997</v>
      </c>
      <c r="I49" s="43"/>
      <c r="J49" s="43"/>
      <c r="K49" s="43">
        <f t="shared" ref="K49" si="3">AVERAGE(K24:K48)</f>
        <v>88.626604166666667</v>
      </c>
      <c r="M49" s="105" t="s">
        <v>45</v>
      </c>
      <c r="N49" s="105"/>
      <c r="O49" s="21">
        <v>2.9351158410762559</v>
      </c>
      <c r="P49" s="21" t="s">
        <v>46</v>
      </c>
      <c r="Q49" s="21">
        <v>2.2597496984552192</v>
      </c>
      <c r="R49" s="21">
        <v>2.0678430782988326</v>
      </c>
      <c r="S49" s="21" t="s">
        <v>46</v>
      </c>
      <c r="T49" s="21">
        <v>2.6035449270520279</v>
      </c>
      <c r="U49" s="21" t="s">
        <v>46</v>
      </c>
      <c r="V49" s="21" t="s">
        <v>46</v>
      </c>
      <c r="W49" s="21">
        <v>9.9204102424161604</v>
      </c>
      <c r="Y49" s="105" t="s">
        <v>52</v>
      </c>
      <c r="Z49" s="106">
        <v>86</v>
      </c>
      <c r="AA49" s="106">
        <v>84.843000000000004</v>
      </c>
    </row>
    <row r="50" spans="1:27" x14ac:dyDescent="0.25">
      <c r="A50" s="60"/>
      <c r="B50" s="18" t="s">
        <v>48</v>
      </c>
      <c r="C50" s="17">
        <f>STDEV(C24:C48)</f>
        <v>0.44814131594617712</v>
      </c>
      <c r="D50" s="44"/>
      <c r="E50" s="17">
        <f t="shared" ref="E50:F50" si="4">STDEV(E24:E48)</f>
        <v>0.5435698002590128</v>
      </c>
      <c r="F50" s="17">
        <f t="shared" si="4"/>
        <v>1.9391950837276855</v>
      </c>
      <c r="G50" s="44"/>
      <c r="H50" s="17">
        <f t="shared" ref="H50" si="5">STDEV(H24:H48)</f>
        <v>1.4248628220776658</v>
      </c>
      <c r="I50" s="44"/>
      <c r="J50" s="44"/>
      <c r="K50" s="17">
        <f t="shared" ref="K50" si="6">STDEV(K24:K48)</f>
        <v>0.76617865862891577</v>
      </c>
      <c r="N50" s="42" t="s">
        <v>214</v>
      </c>
      <c r="O50" s="43">
        <f>AVERAGE(O25:O49)</f>
        <v>2.9351158410762559</v>
      </c>
      <c r="P50" s="43"/>
      <c r="Q50" s="43">
        <f t="shared" ref="Q50:W50" si="7">AVERAGE(Q25:Q49)</f>
        <v>2.2597496984552192</v>
      </c>
      <c r="R50" s="43">
        <f t="shared" si="7"/>
        <v>2.0678430782988326</v>
      </c>
      <c r="S50" s="43"/>
      <c r="T50" s="43">
        <f t="shared" si="7"/>
        <v>2.6035449270520279</v>
      </c>
      <c r="U50" s="43"/>
      <c r="V50" s="43"/>
      <c r="W50" s="43">
        <f t="shared" si="7"/>
        <v>9.9204102424161604</v>
      </c>
      <c r="X50" s="107"/>
      <c r="Y50" s="82" t="s">
        <v>194</v>
      </c>
      <c r="Z50" s="84">
        <f>AVERAGE(Z25:Z49)</f>
        <v>68.818181818181813</v>
      </c>
      <c r="AA50" s="121"/>
    </row>
    <row r="51" spans="1:27" x14ac:dyDescent="0.25">
      <c r="F51" s="122"/>
      <c r="H51" s="122"/>
      <c r="I51" s="122"/>
      <c r="N51" s="18" t="s">
        <v>48</v>
      </c>
      <c r="O51" s="44">
        <f>STDEV(O25:O49)</f>
        <v>3.4529199575638478E-2</v>
      </c>
      <c r="P51" s="44"/>
      <c r="Q51" s="17">
        <f t="shared" ref="Q51:W51" si="8">STDEV(Q25:Q49)</f>
        <v>5.5967971999152447E-2</v>
      </c>
      <c r="R51" s="17">
        <f t="shared" si="8"/>
        <v>0.18070736935295004</v>
      </c>
      <c r="S51" s="44"/>
      <c r="T51" s="17">
        <f t="shared" si="8"/>
        <v>0.19204880039464298</v>
      </c>
      <c r="U51" s="44"/>
      <c r="V51" s="44"/>
      <c r="W51" s="44">
        <f t="shared" si="8"/>
        <v>1.7797853830050163E-2</v>
      </c>
      <c r="X51" s="44"/>
      <c r="Y51" s="83" t="s">
        <v>48</v>
      </c>
      <c r="Z51" s="93">
        <f>STDEV(Z25:Z49)</f>
        <v>9.2175721512574036</v>
      </c>
    </row>
    <row r="52" spans="1:27" x14ac:dyDescent="0.25">
      <c r="F52" s="122"/>
      <c r="H52" s="122"/>
      <c r="I52" s="122"/>
    </row>
    <row r="53" spans="1:27" x14ac:dyDescent="0.25">
      <c r="F53" s="122"/>
      <c r="H53" s="122"/>
      <c r="I53" s="122"/>
      <c r="Y53" s="11" t="s">
        <v>54</v>
      </c>
      <c r="Z53" s="108">
        <f>_xlfn.T.TEST(Z4:Z20,Z25:Z49,2,2)</f>
        <v>3.3873516253139966E-3</v>
      </c>
    </row>
    <row r="54" spans="1:27" x14ac:dyDescent="0.25">
      <c r="F54" s="122"/>
      <c r="H54" s="122"/>
    </row>
    <row r="55" spans="1:27" x14ac:dyDescent="0.25">
      <c r="F55" s="122"/>
      <c r="H55" s="122"/>
    </row>
    <row r="56" spans="1:27" x14ac:dyDescent="0.25">
      <c r="F56" s="3"/>
      <c r="H56" s="3"/>
      <c r="I56" s="3"/>
    </row>
    <row r="57" spans="1:27" x14ac:dyDescent="0.25">
      <c r="F57" s="4"/>
      <c r="H57" s="9"/>
      <c r="I57" s="3"/>
    </row>
    <row r="58" spans="1:27" x14ac:dyDescent="0.25">
      <c r="F58" s="118"/>
      <c r="H58" s="122"/>
      <c r="I58" s="122"/>
    </row>
    <row r="59" spans="1:27" x14ac:dyDescent="0.25">
      <c r="F59" s="118"/>
      <c r="H59" s="122"/>
      <c r="I59" s="122"/>
    </row>
    <row r="60" spans="1:27" x14ac:dyDescent="0.25">
      <c r="F60" s="118"/>
      <c r="H60" s="122"/>
      <c r="I60" s="122"/>
    </row>
    <row r="61" spans="1:27" x14ac:dyDescent="0.25">
      <c r="F61" s="118"/>
      <c r="H61" s="122"/>
      <c r="I61" s="122"/>
    </row>
    <row r="62" spans="1:27" x14ac:dyDescent="0.25">
      <c r="F62" s="118"/>
      <c r="H62" s="122"/>
      <c r="I62" s="122"/>
    </row>
    <row r="63" spans="1:27" x14ac:dyDescent="0.25">
      <c r="F63" s="118"/>
      <c r="H63" s="122"/>
      <c r="I63" s="122"/>
    </row>
    <row r="64" spans="1:27" x14ac:dyDescent="0.25">
      <c r="F64" s="118"/>
      <c r="H64" s="122"/>
      <c r="I64" s="122"/>
    </row>
    <row r="65" spans="6:9" x14ac:dyDescent="0.25">
      <c r="F65" s="2"/>
      <c r="H65" s="2"/>
      <c r="I65" s="2"/>
    </row>
    <row r="66" spans="6:9" x14ac:dyDescent="0.25">
      <c r="F66" s="1"/>
      <c r="H66" s="6"/>
      <c r="I66" s="2"/>
    </row>
    <row r="67" spans="6:9" x14ac:dyDescent="0.25">
      <c r="F67" s="118"/>
      <c r="I67" s="2"/>
    </row>
    <row r="68" spans="6:9" x14ac:dyDescent="0.25">
      <c r="F68" s="119"/>
      <c r="I68" s="24"/>
    </row>
  </sheetData>
  <mergeCells count="9">
    <mergeCell ref="A1:K1"/>
    <mergeCell ref="A2:K2"/>
    <mergeCell ref="M23:W23"/>
    <mergeCell ref="Y23:AA23"/>
    <mergeCell ref="Y2:AA2"/>
    <mergeCell ref="A23:K23"/>
    <mergeCell ref="M1:W1"/>
    <mergeCell ref="M2:W2"/>
    <mergeCell ref="Y1:AA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AM25"/>
  <sheetViews>
    <sheetView topLeftCell="D1" zoomScale="70" zoomScaleNormal="70" workbookViewId="0">
      <selection activeCell="AC10" sqref="AC10:AC11"/>
    </sheetView>
  </sheetViews>
  <sheetFormatPr defaultRowHeight="15.75" x14ac:dyDescent="0.25"/>
  <cols>
    <col min="1" max="1" width="18.5703125" style="11" customWidth="1"/>
    <col min="2" max="2" width="14.42578125" style="11" bestFit="1" customWidth="1"/>
    <col min="3" max="4" width="5.28515625" style="11" bestFit="1" customWidth="1"/>
    <col min="5" max="5" width="6.140625" style="11" customWidth="1"/>
    <col min="6" max="6" width="5.28515625" style="11" bestFit="1" customWidth="1"/>
    <col min="7" max="8" width="5.85546875" style="11" bestFit="1" customWidth="1"/>
    <col min="9" max="9" width="5.28515625" style="11" bestFit="1" customWidth="1"/>
    <col min="10" max="10" width="6.140625" style="11" bestFit="1" customWidth="1"/>
    <col min="11" max="11" width="4.7109375" style="11" bestFit="1" customWidth="1"/>
    <col min="12" max="12" width="6" style="11" bestFit="1" customWidth="1"/>
    <col min="13" max="13" width="6.28515625" style="11" customWidth="1"/>
    <col min="14" max="14" width="18.5703125" style="11" bestFit="1" customWidth="1"/>
    <col min="15" max="15" width="14.42578125" style="11" bestFit="1" customWidth="1"/>
    <col min="16" max="16" width="5" style="92" bestFit="1" customWidth="1"/>
    <col min="17" max="17" width="5.140625" style="11" bestFit="1" customWidth="1"/>
    <col min="18" max="18" width="6.140625" style="11" bestFit="1" customWidth="1"/>
    <col min="19" max="19" width="5.28515625" style="11" bestFit="1" customWidth="1"/>
    <col min="20" max="21" width="5.85546875" style="11" bestFit="1" customWidth="1"/>
    <col min="22" max="22" width="5.28515625" style="11" bestFit="1" customWidth="1"/>
    <col min="23" max="23" width="6.140625" style="11" bestFit="1" customWidth="1"/>
    <col min="24" max="24" width="4.7109375" style="11" bestFit="1" customWidth="1"/>
    <col min="25" max="25" width="6" style="11" bestFit="1" customWidth="1"/>
    <col min="26" max="26" width="7.5703125" style="11" customWidth="1"/>
    <col min="27" max="27" width="18.5703125" style="11" bestFit="1" customWidth="1"/>
    <col min="28" max="28" width="13.7109375" style="11" bestFit="1" customWidth="1"/>
    <col min="29" max="29" width="19.28515625" style="11" bestFit="1" customWidth="1"/>
    <col min="30" max="30" width="25.28515625" style="11" bestFit="1" customWidth="1"/>
    <col min="31" max="31" width="4.140625" style="11" bestFit="1" customWidth="1"/>
    <col min="32" max="16384" width="9.140625" style="11"/>
  </cols>
  <sheetData>
    <row r="1" spans="1:39" ht="18.75" x14ac:dyDescent="0.3">
      <c r="A1" s="165" t="s">
        <v>226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24"/>
      <c r="N1" s="165" t="s">
        <v>225</v>
      </c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AA1" s="165" t="s">
        <v>190</v>
      </c>
      <c r="AB1" s="165"/>
      <c r="AC1" s="165"/>
      <c r="AD1" s="165"/>
      <c r="AE1" s="35"/>
    </row>
    <row r="2" spans="1:39" x14ac:dyDescent="0.25">
      <c r="A2" s="164" t="s">
        <v>197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N2" s="164" t="s">
        <v>197</v>
      </c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AA2" s="164" t="s">
        <v>197</v>
      </c>
      <c r="AB2" s="164"/>
      <c r="AC2" s="164"/>
      <c r="AD2" s="164"/>
      <c r="AE2" s="141"/>
      <c r="AF2" s="141"/>
      <c r="AG2" s="141"/>
      <c r="AH2" s="141"/>
      <c r="AI2" s="141"/>
      <c r="AJ2" s="141"/>
      <c r="AK2" s="141"/>
      <c r="AL2" s="141"/>
      <c r="AM2" s="141"/>
    </row>
    <row r="3" spans="1:39" ht="18.75" x14ac:dyDescent="0.35">
      <c r="A3" s="11" t="s">
        <v>53</v>
      </c>
      <c r="C3" s="73" t="s">
        <v>206</v>
      </c>
      <c r="D3" s="73" t="s">
        <v>207</v>
      </c>
      <c r="E3" s="73" t="s">
        <v>208</v>
      </c>
      <c r="F3" s="37" t="s">
        <v>202</v>
      </c>
      <c r="G3" s="37" t="s">
        <v>203</v>
      </c>
      <c r="H3" s="37" t="s">
        <v>204</v>
      </c>
      <c r="I3" s="37" t="s">
        <v>205</v>
      </c>
      <c r="J3" s="73" t="s">
        <v>209</v>
      </c>
      <c r="K3" s="73" t="s">
        <v>201</v>
      </c>
      <c r="L3" s="11" t="s">
        <v>193</v>
      </c>
      <c r="N3" s="11" t="s">
        <v>53</v>
      </c>
      <c r="P3" s="73" t="s">
        <v>206</v>
      </c>
      <c r="Q3" s="73" t="s">
        <v>207</v>
      </c>
      <c r="R3" s="73" t="s">
        <v>208</v>
      </c>
      <c r="S3" s="37" t="s">
        <v>202</v>
      </c>
      <c r="T3" s="37" t="s">
        <v>203</v>
      </c>
      <c r="U3" s="37" t="s">
        <v>204</v>
      </c>
      <c r="V3" s="37" t="s">
        <v>205</v>
      </c>
      <c r="W3" s="73" t="s">
        <v>209</v>
      </c>
      <c r="X3" s="73" t="s">
        <v>201</v>
      </c>
      <c r="Y3" s="11" t="s">
        <v>193</v>
      </c>
      <c r="AA3" s="33" t="s">
        <v>53</v>
      </c>
      <c r="AB3" s="33" t="s">
        <v>227</v>
      </c>
      <c r="AC3" s="33" t="s">
        <v>236</v>
      </c>
      <c r="AD3" s="150" t="s">
        <v>234</v>
      </c>
    </row>
    <row r="4" spans="1:39" x14ac:dyDescent="0.25">
      <c r="A4" s="114" t="s">
        <v>184</v>
      </c>
      <c r="B4" s="114"/>
      <c r="C4" s="114">
        <v>30.6312</v>
      </c>
      <c r="D4" s="114">
        <v>35.4056</v>
      </c>
      <c r="E4" s="15" t="s">
        <v>46</v>
      </c>
      <c r="F4" s="114">
        <v>0.42359999999999998</v>
      </c>
      <c r="G4" s="15" t="s">
        <v>46</v>
      </c>
      <c r="H4" s="114">
        <v>2.5499999999999998E-2</v>
      </c>
      <c r="I4" s="114">
        <v>29.3581</v>
      </c>
      <c r="J4" s="15" t="s">
        <v>46</v>
      </c>
      <c r="K4" s="15" t="s">
        <v>46</v>
      </c>
      <c r="L4" s="114">
        <v>97.375900000000001</v>
      </c>
      <c r="M4" s="115"/>
      <c r="N4" s="114" t="s">
        <v>184</v>
      </c>
      <c r="O4" s="114"/>
      <c r="P4" s="114">
        <v>1.0274549903340604</v>
      </c>
      <c r="Q4" s="114">
        <v>0.89365725891307379</v>
      </c>
      <c r="R4" s="15" t="s">
        <v>46</v>
      </c>
      <c r="S4" s="115">
        <v>1.1882917435665259E-2</v>
      </c>
      <c r="T4" s="15" t="s">
        <v>46</v>
      </c>
      <c r="U4" s="15" t="s">
        <v>46</v>
      </c>
      <c r="V4" s="114">
        <v>1.0551174509539676</v>
      </c>
      <c r="W4" s="15" t="s">
        <v>46</v>
      </c>
      <c r="X4" s="15" t="s">
        <v>46</v>
      </c>
      <c r="Y4" s="114">
        <v>3.0501508288350232</v>
      </c>
      <c r="AA4" s="114" t="s">
        <v>184</v>
      </c>
      <c r="AB4" s="15">
        <v>4.0999999999999996</v>
      </c>
      <c r="AC4" s="15">
        <v>51.6</v>
      </c>
      <c r="AD4" s="15">
        <v>1.6418999999999999</v>
      </c>
    </row>
    <row r="5" spans="1:39" x14ac:dyDescent="0.25">
      <c r="A5" s="114" t="s">
        <v>185</v>
      </c>
      <c r="B5" s="114"/>
      <c r="C5" s="114">
        <v>30.863</v>
      </c>
      <c r="D5" s="114">
        <v>35.353099999999998</v>
      </c>
      <c r="E5" s="15" t="s">
        <v>46</v>
      </c>
      <c r="F5" s="114">
        <v>0.55930000000000002</v>
      </c>
      <c r="G5" s="15" t="s">
        <v>46</v>
      </c>
      <c r="H5" s="114">
        <v>5.11E-2</v>
      </c>
      <c r="I5" s="114">
        <v>29.231100000000001</v>
      </c>
      <c r="J5" s="15" t="s">
        <v>46</v>
      </c>
      <c r="K5" s="15" t="s">
        <v>46</v>
      </c>
      <c r="L5" s="114">
        <v>97.638300000000001</v>
      </c>
      <c r="M5" s="115"/>
      <c r="N5" s="114" t="s">
        <v>185</v>
      </c>
      <c r="O5" s="114"/>
      <c r="P5" s="114">
        <v>1.0320745483392622</v>
      </c>
      <c r="Q5" s="114">
        <v>0.88961206650460212</v>
      </c>
      <c r="R5" s="15" t="s">
        <v>46</v>
      </c>
      <c r="S5" s="115">
        <v>1.5641776709460865E-2</v>
      </c>
      <c r="T5" s="15" t="s">
        <v>46</v>
      </c>
      <c r="U5" s="15" t="s">
        <v>46</v>
      </c>
      <c r="V5" s="114">
        <v>1.0473507636696457</v>
      </c>
      <c r="W5" s="15" t="s">
        <v>46</v>
      </c>
      <c r="X5" s="15" t="s">
        <v>46</v>
      </c>
      <c r="Y5" s="114">
        <v>3.0496159798398859</v>
      </c>
      <c r="AA5" s="114" t="s">
        <v>185</v>
      </c>
      <c r="AB5" s="15">
        <v>4.0999999999999996</v>
      </c>
      <c r="AC5" s="15">
        <v>51.6</v>
      </c>
      <c r="AD5" s="15">
        <v>1.6418999999999999</v>
      </c>
    </row>
    <row r="6" spans="1:39" x14ac:dyDescent="0.25">
      <c r="A6" s="114"/>
      <c r="B6" s="39" t="s">
        <v>213</v>
      </c>
      <c r="C6" s="65">
        <f>AVERAGE(C4:C5)</f>
        <v>30.7471</v>
      </c>
      <c r="D6" s="65">
        <f t="shared" ref="D6:D7" si="0">AVERAGE(D4:D5)</f>
        <v>35.379350000000002</v>
      </c>
      <c r="E6" s="65"/>
      <c r="F6" s="72">
        <f t="shared" ref="F6:F7" si="1">AVERAGE(F4:F5)</f>
        <v>0.49145</v>
      </c>
      <c r="G6" s="65"/>
      <c r="H6" s="65"/>
      <c r="I6" s="65">
        <f t="shared" ref="I6:I7" si="2">AVERAGE(I4:I5)</f>
        <v>29.294600000000003</v>
      </c>
      <c r="J6" s="65"/>
      <c r="K6" s="65"/>
      <c r="L6" s="65">
        <f t="shared" ref="L6:L7" si="3">AVERAGE(L4:L5)</f>
        <v>97.507100000000008</v>
      </c>
      <c r="M6" s="115"/>
      <c r="N6" s="114"/>
      <c r="O6" s="39" t="s">
        <v>213</v>
      </c>
      <c r="P6" s="65">
        <f>AVERAGE(P4:P5)</f>
        <v>1.0297647693366612</v>
      </c>
      <c r="Q6" s="65">
        <f t="shared" ref="Q6:Y6" si="4">AVERAGE(Q4:Q5)</f>
        <v>0.89163466270883796</v>
      </c>
      <c r="R6" s="65"/>
      <c r="S6" s="72">
        <f t="shared" si="4"/>
        <v>1.3762347072563061E-2</v>
      </c>
      <c r="T6" s="65"/>
      <c r="U6" s="65"/>
      <c r="V6" s="65">
        <f t="shared" si="4"/>
        <v>1.0512341073118066</v>
      </c>
      <c r="W6" s="65"/>
      <c r="X6" s="65"/>
      <c r="Y6" s="65">
        <f t="shared" si="4"/>
        <v>3.0498834043374545</v>
      </c>
      <c r="AA6" s="39" t="s">
        <v>228</v>
      </c>
      <c r="AB6" s="40">
        <f>AVERAGE(AB4:AB5)</f>
        <v>4.0999999999999996</v>
      </c>
      <c r="AC6" s="40"/>
      <c r="AD6" s="40"/>
    </row>
    <row r="7" spans="1:39" x14ac:dyDescent="0.25">
      <c r="A7" s="114"/>
      <c r="B7" s="14" t="s">
        <v>48</v>
      </c>
      <c r="C7" s="88">
        <f>AVERAGE(C5:C6)</f>
        <v>30.805050000000001</v>
      </c>
      <c r="D7" s="88">
        <f t="shared" si="0"/>
        <v>35.366225</v>
      </c>
      <c r="E7" s="88"/>
      <c r="F7" s="142">
        <f t="shared" si="1"/>
        <v>0.52537500000000004</v>
      </c>
      <c r="G7" s="88"/>
      <c r="H7" s="88"/>
      <c r="I7" s="88">
        <f t="shared" si="2"/>
        <v>29.26285</v>
      </c>
      <c r="J7" s="88"/>
      <c r="K7" s="88"/>
      <c r="L7" s="88">
        <f t="shared" si="3"/>
        <v>97.572699999999998</v>
      </c>
      <c r="M7" s="115"/>
      <c r="N7" s="114"/>
      <c r="O7" s="14" t="s">
        <v>48</v>
      </c>
      <c r="P7" s="88">
        <f>AVERAGE(P5:P6)</f>
        <v>1.0309196588379617</v>
      </c>
      <c r="Q7" s="88">
        <f t="shared" ref="Q7:Y7" si="5">AVERAGE(Q5:Q6)</f>
        <v>0.89062336460672009</v>
      </c>
      <c r="R7" s="88"/>
      <c r="S7" s="142">
        <f t="shared" si="5"/>
        <v>1.4702061891011963E-2</v>
      </c>
      <c r="T7" s="88"/>
      <c r="U7" s="88"/>
      <c r="V7" s="88">
        <f t="shared" si="5"/>
        <v>1.049292435490726</v>
      </c>
      <c r="W7" s="88"/>
      <c r="X7" s="88"/>
      <c r="Y7" s="88">
        <f t="shared" si="5"/>
        <v>3.0497496920886702</v>
      </c>
      <c r="AA7" s="14"/>
      <c r="AB7" s="13"/>
      <c r="AC7" s="13"/>
    </row>
    <row r="8" spans="1:39" x14ac:dyDescent="0.25">
      <c r="A8" s="166" t="s">
        <v>196</v>
      </c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15"/>
      <c r="N8" s="166" t="s">
        <v>196</v>
      </c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AA8" s="166" t="s">
        <v>196</v>
      </c>
      <c r="AB8" s="166"/>
      <c r="AC8" s="166"/>
      <c r="AD8" s="166"/>
    </row>
    <row r="9" spans="1:39" ht="18.75" x14ac:dyDescent="0.35">
      <c r="A9" s="11" t="s">
        <v>53</v>
      </c>
      <c r="C9" s="33" t="s">
        <v>206</v>
      </c>
      <c r="D9" s="33" t="s">
        <v>207</v>
      </c>
      <c r="E9" s="33" t="s">
        <v>208</v>
      </c>
      <c r="F9" s="32" t="s">
        <v>202</v>
      </c>
      <c r="G9" s="32" t="s">
        <v>203</v>
      </c>
      <c r="H9" s="32" t="s">
        <v>204</v>
      </c>
      <c r="I9" s="32" t="s">
        <v>205</v>
      </c>
      <c r="J9" s="33" t="s">
        <v>209</v>
      </c>
      <c r="K9" s="33" t="s">
        <v>201</v>
      </c>
      <c r="L9" s="33" t="s">
        <v>193</v>
      </c>
      <c r="N9" s="11" t="s">
        <v>53</v>
      </c>
      <c r="P9" s="33" t="s">
        <v>206</v>
      </c>
      <c r="Q9" s="33" t="s">
        <v>207</v>
      </c>
      <c r="R9" s="33" t="s">
        <v>208</v>
      </c>
      <c r="S9" s="32" t="s">
        <v>202</v>
      </c>
      <c r="T9" s="32" t="s">
        <v>203</v>
      </c>
      <c r="U9" s="32" t="s">
        <v>204</v>
      </c>
      <c r="V9" s="32" t="s">
        <v>205</v>
      </c>
      <c r="W9" s="33" t="s">
        <v>209</v>
      </c>
      <c r="X9" s="33" t="s">
        <v>201</v>
      </c>
      <c r="Y9" s="33" t="s">
        <v>193</v>
      </c>
      <c r="AA9" s="33" t="s">
        <v>53</v>
      </c>
      <c r="AB9" s="33" t="s">
        <v>227</v>
      </c>
      <c r="AC9" s="33" t="s">
        <v>236</v>
      </c>
      <c r="AD9" s="150" t="s">
        <v>234</v>
      </c>
    </row>
    <row r="10" spans="1:39" x14ac:dyDescent="0.25">
      <c r="A10" s="116" t="s">
        <v>186</v>
      </c>
      <c r="B10" s="116"/>
      <c r="C10" s="116">
        <v>30.793500000000002</v>
      </c>
      <c r="D10" s="116">
        <v>36.485500000000002</v>
      </c>
      <c r="E10" s="21" t="s">
        <v>46</v>
      </c>
      <c r="F10" s="116">
        <v>0.56399999999999995</v>
      </c>
      <c r="G10" s="21" t="s">
        <v>46</v>
      </c>
      <c r="H10" s="116">
        <v>0</v>
      </c>
      <c r="I10" s="116">
        <v>29.487400000000001</v>
      </c>
      <c r="J10" s="21" t="s">
        <v>46</v>
      </c>
      <c r="K10" s="21" t="s">
        <v>46</v>
      </c>
      <c r="L10" s="116">
        <v>98.554000000000002</v>
      </c>
      <c r="M10" s="117"/>
      <c r="N10" s="116" t="s">
        <v>186</v>
      </c>
      <c r="O10" s="116"/>
      <c r="P10" s="116">
        <v>1.0217004521752127</v>
      </c>
      <c r="Q10" s="116">
        <v>0.91093013186993588</v>
      </c>
      <c r="R10" s="21" t="s">
        <v>46</v>
      </c>
      <c r="S10" s="117">
        <v>1.5649914494211412E-2</v>
      </c>
      <c r="T10" s="21" t="s">
        <v>46</v>
      </c>
      <c r="U10" s="21" t="s">
        <v>46</v>
      </c>
      <c r="V10" s="117">
        <v>1.048274638021323</v>
      </c>
      <c r="W10" s="21" t="s">
        <v>46</v>
      </c>
      <c r="X10" s="21" t="s">
        <v>46</v>
      </c>
      <c r="Y10" s="116">
        <v>3.0453042820730971</v>
      </c>
      <c r="AA10" s="116" t="s">
        <v>186</v>
      </c>
      <c r="AB10" s="21">
        <v>4.8</v>
      </c>
      <c r="AC10" s="21">
        <v>59.6</v>
      </c>
      <c r="AD10" s="21">
        <v>1.6736</v>
      </c>
    </row>
    <row r="11" spans="1:39" x14ac:dyDescent="0.25">
      <c r="A11" s="116" t="s">
        <v>187</v>
      </c>
      <c r="B11" s="116"/>
      <c r="C11" s="116">
        <v>30.5625</v>
      </c>
      <c r="D11" s="116">
        <v>36.649799999999999</v>
      </c>
      <c r="E11" s="21" t="s">
        <v>46</v>
      </c>
      <c r="F11" s="116">
        <v>0.63160000000000005</v>
      </c>
      <c r="G11" s="21" t="s">
        <v>46</v>
      </c>
      <c r="H11" s="116">
        <v>2.0500000000000001E-2</v>
      </c>
      <c r="I11" s="116">
        <v>29.5975</v>
      </c>
      <c r="J11" s="21" t="s">
        <v>46</v>
      </c>
      <c r="K11" s="21" t="s">
        <v>46</v>
      </c>
      <c r="L11" s="116">
        <v>98.653499999999994</v>
      </c>
      <c r="M11" s="117"/>
      <c r="N11" s="116" t="s">
        <v>187</v>
      </c>
      <c r="O11" s="116"/>
      <c r="P11" s="116">
        <v>1.0144275830265699</v>
      </c>
      <c r="Q11" s="116">
        <v>0.91538547294160333</v>
      </c>
      <c r="R11" s="21" t="s">
        <v>46</v>
      </c>
      <c r="S11" s="117">
        <v>1.7532450749919905E-2</v>
      </c>
      <c r="T11" s="21" t="s">
        <v>46</v>
      </c>
      <c r="U11" s="21" t="s">
        <v>46</v>
      </c>
      <c r="V11" s="117">
        <v>1.0525949157217496</v>
      </c>
      <c r="W11" s="21" t="s">
        <v>46</v>
      </c>
      <c r="X11" s="21" t="s">
        <v>46</v>
      </c>
      <c r="Y11" s="116">
        <v>3.0473218152495689</v>
      </c>
      <c r="AA11" s="116" t="s">
        <v>187</v>
      </c>
      <c r="AB11" s="21">
        <v>4.8</v>
      </c>
      <c r="AC11" s="155">
        <v>59.6</v>
      </c>
      <c r="AD11" s="155">
        <v>1.6736</v>
      </c>
    </row>
    <row r="12" spans="1:39" x14ac:dyDescent="0.25">
      <c r="B12" s="143" t="s">
        <v>213</v>
      </c>
      <c r="C12" s="143">
        <f>AVERAGE(C10:C11)</f>
        <v>30.678000000000001</v>
      </c>
      <c r="D12" s="143">
        <f t="shared" ref="D12:D13" si="6">AVERAGE(D10:D11)</f>
        <v>36.56765</v>
      </c>
      <c r="E12" s="96"/>
      <c r="F12" s="143">
        <f t="shared" ref="F12:F13" si="7">AVERAGE(F10:F11)</f>
        <v>0.5978</v>
      </c>
      <c r="G12" s="96"/>
      <c r="H12" s="96"/>
      <c r="I12" s="143">
        <f t="shared" ref="I12:I13" si="8">AVERAGE(I10:I11)</f>
        <v>29.542450000000002</v>
      </c>
      <c r="J12" s="96"/>
      <c r="K12" s="96"/>
      <c r="L12" s="143">
        <f t="shared" ref="L12:L13" si="9">AVERAGE(L10:L11)</f>
        <v>98.603749999999991</v>
      </c>
      <c r="M12" s="137"/>
      <c r="O12" s="143" t="s">
        <v>213</v>
      </c>
      <c r="P12" s="143">
        <f>AVERAGE(P10:P11)</f>
        <v>1.0180640176008913</v>
      </c>
      <c r="Q12" s="143">
        <f t="shared" ref="Q12:Q13" si="10">AVERAGE(Q10:Q11)</f>
        <v>0.9131578024057696</v>
      </c>
      <c r="R12" s="96"/>
      <c r="S12" s="144">
        <f t="shared" ref="S12:S13" si="11">AVERAGE(S10:S11)</f>
        <v>1.6591182622065659E-2</v>
      </c>
      <c r="T12" s="96"/>
      <c r="U12" s="96"/>
      <c r="V12" s="144">
        <f t="shared" ref="V12:V13" si="12">AVERAGE(V10:V11)</f>
        <v>1.0504347768715363</v>
      </c>
      <c r="W12" s="96"/>
      <c r="X12" s="96"/>
      <c r="Y12" s="143">
        <f t="shared" ref="Y12:Y13" si="13">AVERAGE(Y10:Y11)</f>
        <v>3.0463130486613332</v>
      </c>
      <c r="AA12" s="82" t="s">
        <v>194</v>
      </c>
      <c r="AB12" s="145">
        <f>AVERAGE(AB10:AB11)</f>
        <v>4.8</v>
      </c>
      <c r="AC12" s="159"/>
    </row>
    <row r="13" spans="1:39" x14ac:dyDescent="0.25">
      <c r="B13" s="116" t="s">
        <v>48</v>
      </c>
      <c r="C13" s="116">
        <f>AVERAGE(C11:C12)</f>
        <v>30.620249999999999</v>
      </c>
      <c r="D13" s="116">
        <f t="shared" si="6"/>
        <v>36.608725</v>
      </c>
      <c r="E13" s="21"/>
      <c r="F13" s="116">
        <f t="shared" si="7"/>
        <v>0.61470000000000002</v>
      </c>
      <c r="G13" s="21"/>
      <c r="H13" s="21"/>
      <c r="I13" s="116">
        <f t="shared" si="8"/>
        <v>29.569974999999999</v>
      </c>
      <c r="J13" s="21"/>
      <c r="K13" s="21"/>
      <c r="L13" s="116">
        <f t="shared" si="9"/>
        <v>98.628625</v>
      </c>
      <c r="M13" s="137"/>
      <c r="O13" s="116" t="s">
        <v>48</v>
      </c>
      <c r="P13" s="116">
        <f>AVERAGE(P11:P12)</f>
        <v>1.0162458003137305</v>
      </c>
      <c r="Q13" s="116">
        <f t="shared" si="10"/>
        <v>0.91427163767368647</v>
      </c>
      <c r="R13" s="21"/>
      <c r="S13" s="117">
        <f t="shared" si="11"/>
        <v>1.7061816685992784E-2</v>
      </c>
      <c r="T13" s="21"/>
      <c r="U13" s="21"/>
      <c r="V13" s="117">
        <f t="shared" si="12"/>
        <v>1.051514846296643</v>
      </c>
      <c r="W13" s="21"/>
      <c r="X13" s="21"/>
      <c r="Y13" s="116">
        <f t="shared" si="13"/>
        <v>3.0468174319554509</v>
      </c>
    </row>
    <row r="14" spans="1:39" x14ac:dyDescent="0.25">
      <c r="C14" s="115"/>
      <c r="D14" s="115"/>
      <c r="E14" s="115"/>
      <c r="F14" s="115"/>
      <c r="G14" s="115"/>
      <c r="K14" s="53"/>
      <c r="L14" s="53"/>
      <c r="M14" s="53"/>
      <c r="N14" s="53"/>
      <c r="O14" s="53"/>
    </row>
    <row r="15" spans="1:39" x14ac:dyDescent="0.25">
      <c r="M15" s="53"/>
      <c r="N15" s="53"/>
      <c r="O15" s="53"/>
    </row>
    <row r="16" spans="1:39" x14ac:dyDescent="0.25">
      <c r="M16" s="105"/>
      <c r="N16" s="105"/>
      <c r="O16" s="123"/>
      <c r="P16" s="11"/>
    </row>
    <row r="17" spans="13:19" x14ac:dyDescent="0.25">
      <c r="M17" s="105"/>
      <c r="N17" s="105"/>
      <c r="O17" s="15"/>
      <c r="P17" s="11"/>
      <c r="Q17" s="3"/>
      <c r="R17" s="15"/>
    </row>
    <row r="18" spans="13:19" x14ac:dyDescent="0.25">
      <c r="O18" s="15"/>
      <c r="P18" s="11"/>
      <c r="Q18" s="3"/>
      <c r="R18" s="15"/>
    </row>
    <row r="19" spans="13:19" x14ac:dyDescent="0.25">
      <c r="O19" s="15"/>
      <c r="P19" s="11"/>
      <c r="Q19" s="3"/>
      <c r="R19" s="15"/>
    </row>
    <row r="20" spans="13:19" x14ac:dyDescent="0.25">
      <c r="O20" s="15"/>
      <c r="P20" s="11"/>
      <c r="Q20" s="3"/>
      <c r="R20" s="15"/>
    </row>
    <row r="21" spans="13:19" x14ac:dyDescent="0.25">
      <c r="O21" s="15"/>
      <c r="P21" s="11"/>
      <c r="Q21" s="3"/>
      <c r="R21" s="15"/>
    </row>
    <row r="22" spans="13:19" x14ac:dyDescent="0.25">
      <c r="O22" s="21"/>
      <c r="P22" s="11"/>
      <c r="Q22" s="2"/>
      <c r="R22" s="21"/>
    </row>
    <row r="23" spans="13:19" x14ac:dyDescent="0.25">
      <c r="O23" s="21"/>
      <c r="P23" s="11"/>
      <c r="Q23" s="5"/>
      <c r="R23" s="21"/>
    </row>
    <row r="24" spans="13:19" x14ac:dyDescent="0.25">
      <c r="R24" s="5"/>
      <c r="S24" s="21"/>
    </row>
    <row r="25" spans="13:19" x14ac:dyDescent="0.25">
      <c r="S25" s="21"/>
    </row>
  </sheetData>
  <mergeCells count="9">
    <mergeCell ref="AA2:AD2"/>
    <mergeCell ref="AA8:AD8"/>
    <mergeCell ref="AA1:AD1"/>
    <mergeCell ref="N1:Y1"/>
    <mergeCell ref="A1:L1"/>
    <mergeCell ref="N2:Y2"/>
    <mergeCell ref="A2:L2"/>
    <mergeCell ref="N8:Y8"/>
    <mergeCell ref="A8:L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D26"/>
  <sheetViews>
    <sheetView topLeftCell="C1" zoomScale="70" zoomScaleNormal="70" workbookViewId="0">
      <selection activeCell="AC11" sqref="AC11"/>
    </sheetView>
  </sheetViews>
  <sheetFormatPr defaultRowHeight="15.75" x14ac:dyDescent="0.25"/>
  <cols>
    <col min="1" max="1" width="20.5703125" style="11" bestFit="1" customWidth="1"/>
    <col min="2" max="2" width="14" style="11" customWidth="1"/>
    <col min="3" max="3" width="5.7109375" style="11" bestFit="1" customWidth="1"/>
    <col min="4" max="4" width="5.28515625" style="11" bestFit="1" customWidth="1"/>
    <col min="5" max="5" width="6.28515625" style="11" bestFit="1" customWidth="1"/>
    <col min="6" max="6" width="5.7109375" style="11" bestFit="1" customWidth="1"/>
    <col min="7" max="7" width="5.85546875" style="11" bestFit="1" customWidth="1"/>
    <col min="8" max="9" width="5.7109375" style="11" bestFit="1" customWidth="1"/>
    <col min="10" max="10" width="6.28515625" style="11" bestFit="1" customWidth="1"/>
    <col min="11" max="11" width="4.85546875" style="11" customWidth="1"/>
    <col min="12" max="12" width="6.28515625" style="11" bestFit="1" customWidth="1"/>
    <col min="13" max="13" width="8" style="11" customWidth="1"/>
    <col min="14" max="14" width="20.5703125" style="11" bestFit="1" customWidth="1"/>
    <col min="15" max="15" width="13.85546875" style="11" bestFit="1" customWidth="1"/>
    <col min="16" max="17" width="5.28515625" style="11" bestFit="1" customWidth="1"/>
    <col min="18" max="18" width="6.28515625" style="11" bestFit="1" customWidth="1"/>
    <col min="19" max="19" width="5" style="11" bestFit="1" customWidth="1"/>
    <col min="20" max="20" width="5.85546875" style="11" bestFit="1" customWidth="1"/>
    <col min="21" max="21" width="5.7109375" style="11" bestFit="1" customWidth="1"/>
    <col min="22" max="22" width="5.28515625" style="11" bestFit="1" customWidth="1"/>
    <col min="23" max="23" width="6.28515625" style="11" bestFit="1" customWidth="1"/>
    <col min="24" max="24" width="4.85546875" style="11" bestFit="1" customWidth="1"/>
    <col min="25" max="25" width="8" style="11" bestFit="1" customWidth="1"/>
    <col min="26" max="26" width="8" style="11" customWidth="1"/>
    <col min="27" max="27" width="20.5703125" style="11" bestFit="1" customWidth="1"/>
    <col min="28" max="28" width="10.140625" style="11" bestFit="1" customWidth="1"/>
    <col min="29" max="29" width="19.28515625" style="11" bestFit="1" customWidth="1"/>
    <col min="30" max="30" width="24.28515625" style="11" bestFit="1" customWidth="1"/>
    <col min="31" max="16384" width="9.140625" style="11"/>
  </cols>
  <sheetData>
    <row r="1" spans="1:30" ht="18.75" x14ac:dyDescent="0.3">
      <c r="A1" s="165" t="s">
        <v>232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24"/>
      <c r="N1" s="165" t="s">
        <v>230</v>
      </c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AA1" s="165" t="s">
        <v>191</v>
      </c>
      <c r="AB1" s="165"/>
      <c r="AC1" s="165"/>
      <c r="AD1" s="165"/>
    </row>
    <row r="2" spans="1:30" x14ac:dyDescent="0.25">
      <c r="A2" s="164" t="s">
        <v>197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27"/>
      <c r="N2" s="164" t="s">
        <v>197</v>
      </c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AA2" s="164" t="s">
        <v>197</v>
      </c>
      <c r="AB2" s="164"/>
      <c r="AC2" s="164"/>
      <c r="AD2" s="164"/>
    </row>
    <row r="3" spans="1:30" ht="18.75" x14ac:dyDescent="0.35">
      <c r="A3" s="11" t="s">
        <v>53</v>
      </c>
      <c r="C3" s="33" t="s">
        <v>206</v>
      </c>
      <c r="D3" s="33" t="s">
        <v>207</v>
      </c>
      <c r="E3" s="33" t="s">
        <v>208</v>
      </c>
      <c r="F3" s="32" t="s">
        <v>202</v>
      </c>
      <c r="G3" s="32" t="s">
        <v>203</v>
      </c>
      <c r="H3" s="32" t="s">
        <v>204</v>
      </c>
      <c r="I3" s="32" t="s">
        <v>205</v>
      </c>
      <c r="J3" s="33" t="s">
        <v>209</v>
      </c>
      <c r="K3" s="33" t="s">
        <v>201</v>
      </c>
      <c r="L3" s="33" t="s">
        <v>193</v>
      </c>
      <c r="N3" s="11" t="s">
        <v>53</v>
      </c>
      <c r="P3" s="33" t="s">
        <v>206</v>
      </c>
      <c r="Q3" s="33" t="s">
        <v>207</v>
      </c>
      <c r="R3" s="33" t="s">
        <v>208</v>
      </c>
      <c r="S3" s="32" t="s">
        <v>202</v>
      </c>
      <c r="T3" s="32" t="s">
        <v>203</v>
      </c>
      <c r="U3" s="32" t="s">
        <v>204</v>
      </c>
      <c r="V3" s="32" t="s">
        <v>205</v>
      </c>
      <c r="W3" s="33" t="s">
        <v>209</v>
      </c>
      <c r="X3" s="33" t="s">
        <v>201</v>
      </c>
      <c r="Y3" s="33" t="s">
        <v>176</v>
      </c>
      <c r="AA3" s="33" t="s">
        <v>53</v>
      </c>
      <c r="AB3" s="158" t="s">
        <v>47</v>
      </c>
      <c r="AC3" s="33" t="s">
        <v>236</v>
      </c>
      <c r="AD3" s="150" t="s">
        <v>234</v>
      </c>
    </row>
    <row r="4" spans="1:30" x14ac:dyDescent="0.25">
      <c r="A4" s="114" t="s">
        <v>182</v>
      </c>
      <c r="B4" s="114"/>
      <c r="C4" s="114">
        <v>38.962600000000002</v>
      </c>
      <c r="D4" s="15" t="s">
        <v>46</v>
      </c>
      <c r="E4" s="114">
        <v>26.019300000000001</v>
      </c>
      <c r="F4" s="114">
        <v>8.0931999999999995</v>
      </c>
      <c r="G4" s="15" t="s">
        <v>46</v>
      </c>
      <c r="H4" s="15" t="s">
        <v>46</v>
      </c>
      <c r="I4" s="114">
        <v>23.950099999999999</v>
      </c>
      <c r="J4" s="15" t="s">
        <v>46</v>
      </c>
      <c r="K4" s="15" t="s">
        <v>46</v>
      </c>
      <c r="L4" s="114">
        <v>97.314099999999996</v>
      </c>
      <c r="M4" s="114"/>
      <c r="N4" s="114" t="s">
        <v>182</v>
      </c>
      <c r="O4" s="114"/>
      <c r="P4" s="114">
        <v>3.1067983659836589</v>
      </c>
      <c r="Q4" s="15" t="s">
        <v>46</v>
      </c>
      <c r="R4" s="114">
        <v>2.4452062293743495</v>
      </c>
      <c r="S4" s="114">
        <v>0.53970164805165588</v>
      </c>
      <c r="T4" s="15" t="s">
        <v>46</v>
      </c>
      <c r="U4" s="15" t="s">
        <v>46</v>
      </c>
      <c r="V4" s="114">
        <v>2.0461927187179803</v>
      </c>
      <c r="W4" s="15" t="s">
        <v>46</v>
      </c>
      <c r="X4" s="15" t="s">
        <v>46</v>
      </c>
      <c r="Y4" s="114">
        <v>8.1618376411478941</v>
      </c>
      <c r="Z4" s="114"/>
      <c r="AA4" s="114" t="s">
        <v>182</v>
      </c>
      <c r="AB4" s="15">
        <v>5.4</v>
      </c>
      <c r="AC4" s="15">
        <v>51.6</v>
      </c>
      <c r="AD4" s="15">
        <v>1.224</v>
      </c>
    </row>
    <row r="5" spans="1:30" x14ac:dyDescent="0.25">
      <c r="A5" s="114" t="s">
        <v>183</v>
      </c>
      <c r="B5" s="114"/>
      <c r="C5" s="114">
        <v>38.694299999999998</v>
      </c>
      <c r="D5" s="15" t="s">
        <v>46</v>
      </c>
      <c r="E5" s="114">
        <v>24.435199999999998</v>
      </c>
      <c r="F5" s="114">
        <v>10.051</v>
      </c>
      <c r="G5" s="15" t="s">
        <v>46</v>
      </c>
      <c r="H5" s="15" t="s">
        <v>46</v>
      </c>
      <c r="I5" s="114">
        <v>23.860399999999998</v>
      </c>
      <c r="J5" s="15" t="s">
        <v>46</v>
      </c>
      <c r="K5" s="15" t="s">
        <v>46</v>
      </c>
      <c r="L5" s="114">
        <v>97.3155</v>
      </c>
      <c r="M5" s="114"/>
      <c r="N5" s="114" t="s">
        <v>183</v>
      </c>
      <c r="O5" s="114"/>
      <c r="P5" s="114">
        <v>3.1237301758154632</v>
      </c>
      <c r="Q5" s="15" t="s">
        <v>46</v>
      </c>
      <c r="R5" s="114">
        <v>2.324861916773163</v>
      </c>
      <c r="S5" s="114">
        <v>0.67858479585385389</v>
      </c>
      <c r="T5" s="15" t="s">
        <v>46</v>
      </c>
      <c r="U5" s="15" t="s">
        <v>46</v>
      </c>
      <c r="V5" s="114">
        <v>2.0638508292125275</v>
      </c>
      <c r="W5" s="15" t="s">
        <v>46</v>
      </c>
      <c r="X5" s="15" t="s">
        <v>46</v>
      </c>
      <c r="Y5" s="114">
        <v>8.2103519726039682</v>
      </c>
      <c r="Z5" s="114"/>
      <c r="AA5" s="114" t="s">
        <v>183</v>
      </c>
      <c r="AB5" s="15">
        <v>9.0399999999999991</v>
      </c>
      <c r="AC5" s="154">
        <v>51.6</v>
      </c>
      <c r="AD5" s="154">
        <v>1.224</v>
      </c>
    </row>
    <row r="6" spans="1:30" x14ac:dyDescent="0.25">
      <c r="A6" s="114"/>
      <c r="B6" s="39" t="s">
        <v>213</v>
      </c>
      <c r="C6" s="65">
        <f>AVERAGE(C4:C5)</f>
        <v>38.828450000000004</v>
      </c>
      <c r="D6" s="65"/>
      <c r="E6" s="65">
        <f t="shared" ref="E6:L6" si="0">AVERAGE(E4:E5)</f>
        <v>25.227249999999998</v>
      </c>
      <c r="F6" s="65">
        <f t="shared" si="0"/>
        <v>9.0720999999999989</v>
      </c>
      <c r="G6" s="65"/>
      <c r="H6" s="65"/>
      <c r="I6" s="65">
        <f t="shared" si="0"/>
        <v>23.905249999999999</v>
      </c>
      <c r="J6" s="65"/>
      <c r="K6" s="65"/>
      <c r="L6" s="65">
        <f t="shared" si="0"/>
        <v>97.314799999999991</v>
      </c>
      <c r="M6" s="88"/>
      <c r="N6" s="88"/>
      <c r="O6" s="39" t="s">
        <v>214</v>
      </c>
      <c r="P6" s="65">
        <f>AVERAGE(P4:P5)</f>
        <v>3.1152642708995613</v>
      </c>
      <c r="Q6" s="65"/>
      <c r="R6" s="65">
        <f t="shared" ref="R6:R7" si="1">AVERAGE(R4:R5)</f>
        <v>2.385034073073756</v>
      </c>
      <c r="S6" s="65">
        <f t="shared" ref="S6:S7" si="2">AVERAGE(S4:S5)</f>
        <v>0.60914322195275483</v>
      </c>
      <c r="T6" s="65"/>
      <c r="U6" s="65"/>
      <c r="V6" s="65">
        <f t="shared" ref="V6:V7" si="3">AVERAGE(V4:V5)</f>
        <v>2.0550217739652537</v>
      </c>
      <c r="W6" s="65"/>
      <c r="X6" s="65"/>
      <c r="Y6" s="65">
        <f t="shared" ref="Y6:Y7" si="4">AVERAGE(Y4:Y5)</f>
        <v>8.1860948068759321</v>
      </c>
      <c r="Z6" s="88"/>
      <c r="AA6" s="39" t="s">
        <v>228</v>
      </c>
      <c r="AB6" s="65">
        <f>AVERAGE(AB4:AB5)</f>
        <v>7.22</v>
      </c>
      <c r="AC6" s="88"/>
    </row>
    <row r="7" spans="1:30" x14ac:dyDescent="0.25">
      <c r="A7" s="114"/>
      <c r="B7" s="14" t="s">
        <v>48</v>
      </c>
      <c r="C7" s="88">
        <f>AVERAGE(C5:C6)</f>
        <v>38.761375000000001</v>
      </c>
      <c r="D7" s="88"/>
      <c r="E7" s="88">
        <f t="shared" ref="E7:L7" si="5">AVERAGE(E5:E6)</f>
        <v>24.831224999999996</v>
      </c>
      <c r="F7" s="88">
        <f t="shared" si="5"/>
        <v>9.5615500000000004</v>
      </c>
      <c r="G7" s="88"/>
      <c r="H7" s="88"/>
      <c r="I7" s="88">
        <f t="shared" si="5"/>
        <v>23.882824999999997</v>
      </c>
      <c r="J7" s="88"/>
      <c r="K7" s="88"/>
      <c r="L7" s="88">
        <f t="shared" si="5"/>
        <v>97.315149999999988</v>
      </c>
      <c r="M7" s="88"/>
      <c r="N7" s="88"/>
      <c r="O7" s="14" t="s">
        <v>48</v>
      </c>
      <c r="P7" s="88">
        <f>AVERAGE(P5:P6)</f>
        <v>3.119497223357512</v>
      </c>
      <c r="Q7" s="88"/>
      <c r="R7" s="88">
        <f t="shared" si="1"/>
        <v>2.3549479949234593</v>
      </c>
      <c r="S7" s="88">
        <f t="shared" si="2"/>
        <v>0.64386400890330431</v>
      </c>
      <c r="T7" s="88"/>
      <c r="U7" s="88"/>
      <c r="V7" s="88">
        <f t="shared" si="3"/>
        <v>2.0594363015888906</v>
      </c>
      <c r="W7" s="88"/>
      <c r="X7" s="88"/>
      <c r="Y7" s="88">
        <f t="shared" si="4"/>
        <v>8.198223389739951</v>
      </c>
      <c r="Z7" s="88"/>
      <c r="AB7" s="114"/>
      <c r="AC7" s="114"/>
      <c r="AD7" s="15"/>
    </row>
    <row r="8" spans="1:30" x14ac:dyDescent="0.25">
      <c r="A8" s="166" t="s">
        <v>196</v>
      </c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28"/>
      <c r="N8" s="166" t="s">
        <v>196</v>
      </c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AA8" s="166" t="s">
        <v>196</v>
      </c>
      <c r="AB8" s="166"/>
      <c r="AC8" s="166"/>
      <c r="AD8" s="166"/>
    </row>
    <row r="9" spans="1:30" ht="18.75" x14ac:dyDescent="0.35">
      <c r="A9" s="11" t="s">
        <v>53</v>
      </c>
      <c r="C9" s="33" t="s">
        <v>206</v>
      </c>
      <c r="D9" s="33" t="s">
        <v>207</v>
      </c>
      <c r="E9" s="33" t="s">
        <v>208</v>
      </c>
      <c r="F9" s="32" t="s">
        <v>202</v>
      </c>
      <c r="G9" s="32" t="s">
        <v>203</v>
      </c>
      <c r="H9" s="32" t="s">
        <v>204</v>
      </c>
      <c r="I9" s="32" t="s">
        <v>205</v>
      </c>
      <c r="J9" s="33" t="s">
        <v>209</v>
      </c>
      <c r="K9" s="33" t="s">
        <v>201</v>
      </c>
      <c r="L9" s="33" t="s">
        <v>193</v>
      </c>
      <c r="M9" s="116"/>
      <c r="N9" s="11" t="s">
        <v>53</v>
      </c>
      <c r="P9" s="33" t="s">
        <v>206</v>
      </c>
      <c r="Q9" s="33" t="s">
        <v>207</v>
      </c>
      <c r="R9" s="33" t="s">
        <v>208</v>
      </c>
      <c r="S9" s="32" t="s">
        <v>202</v>
      </c>
      <c r="T9" s="32" t="s">
        <v>203</v>
      </c>
      <c r="U9" s="32" t="s">
        <v>204</v>
      </c>
      <c r="V9" s="32" t="s">
        <v>205</v>
      </c>
      <c r="W9" s="33" t="s">
        <v>209</v>
      </c>
      <c r="X9" s="33" t="s">
        <v>201</v>
      </c>
      <c r="Y9" s="33" t="s">
        <v>176</v>
      </c>
      <c r="Z9" s="116"/>
      <c r="AA9" s="33" t="s">
        <v>53</v>
      </c>
      <c r="AB9" s="158" t="s">
        <v>47</v>
      </c>
      <c r="AC9" s="33" t="s">
        <v>236</v>
      </c>
      <c r="AD9" s="150" t="s">
        <v>234</v>
      </c>
    </row>
    <row r="10" spans="1:30" x14ac:dyDescent="0.25">
      <c r="A10" s="105" t="s">
        <v>229</v>
      </c>
      <c r="B10" s="105"/>
      <c r="C10" s="116">
        <v>39.079700000000003</v>
      </c>
      <c r="D10" s="49" t="s">
        <v>46</v>
      </c>
      <c r="E10" s="116">
        <v>26.104700000000001</v>
      </c>
      <c r="F10" s="116">
        <v>7.8878000000000004</v>
      </c>
      <c r="G10" s="49" t="s">
        <v>46</v>
      </c>
      <c r="H10" s="49" t="s">
        <v>46</v>
      </c>
      <c r="I10" s="116">
        <v>24.395900000000001</v>
      </c>
      <c r="J10" s="49" t="s">
        <v>46</v>
      </c>
      <c r="K10" s="49" t="s">
        <v>46</v>
      </c>
      <c r="L10" s="116">
        <v>97.658699999999996</v>
      </c>
      <c r="N10" s="105" t="s">
        <v>229</v>
      </c>
      <c r="O10" s="105"/>
      <c r="P10" s="116">
        <v>3.1055610075308002</v>
      </c>
      <c r="Q10" s="49" t="s">
        <v>46</v>
      </c>
      <c r="R10" s="117">
        <v>2.4449067385279619</v>
      </c>
      <c r="S10" s="116">
        <v>0.52421937413026554</v>
      </c>
      <c r="T10" s="49" t="s">
        <v>46</v>
      </c>
      <c r="U10" s="49" t="s">
        <v>46</v>
      </c>
      <c r="V10" s="116">
        <v>2.0772068890189157</v>
      </c>
      <c r="W10" s="49" t="s">
        <v>46</v>
      </c>
      <c r="X10" s="49" t="s">
        <v>46</v>
      </c>
      <c r="Y10" s="116">
        <v>8.1661356536508425</v>
      </c>
      <c r="AA10" s="105" t="s">
        <v>229</v>
      </c>
      <c r="AB10" s="21">
        <v>7.2</v>
      </c>
      <c r="AC10" s="21">
        <v>59.6</v>
      </c>
      <c r="AD10" s="21">
        <v>1.4423999999999999</v>
      </c>
    </row>
    <row r="11" spans="1:30" x14ac:dyDescent="0.25">
      <c r="AC11" s="148"/>
    </row>
    <row r="18" spans="14:27" x14ac:dyDescent="0.25">
      <c r="AA18" s="111"/>
    </row>
    <row r="19" spans="14:27" x14ac:dyDescent="0.25">
      <c r="AA19" s="111"/>
    </row>
    <row r="20" spans="14:27" x14ac:dyDescent="0.25">
      <c r="AA20" s="111"/>
    </row>
    <row r="21" spans="14:27" x14ac:dyDescent="0.25">
      <c r="AA21" s="111"/>
    </row>
    <row r="22" spans="14:27" x14ac:dyDescent="0.25">
      <c r="AA22" s="111"/>
    </row>
    <row r="23" spans="14:27" x14ac:dyDescent="0.25">
      <c r="AA23" s="112"/>
    </row>
    <row r="24" spans="14:27" x14ac:dyDescent="0.25">
      <c r="Z24" s="112"/>
      <c r="AA24" s="112"/>
    </row>
    <row r="25" spans="14:27" x14ac:dyDescent="0.25"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26"/>
      <c r="AA25" s="126"/>
    </row>
    <row r="26" spans="14:27" x14ac:dyDescent="0.25"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</row>
  </sheetData>
  <mergeCells count="9">
    <mergeCell ref="A2:L2"/>
    <mergeCell ref="A8:L8"/>
    <mergeCell ref="A1:L1"/>
    <mergeCell ref="AA8:AD8"/>
    <mergeCell ref="AA2:AD2"/>
    <mergeCell ref="AA1:AD1"/>
    <mergeCell ref="N8:Y8"/>
    <mergeCell ref="N2:Y2"/>
    <mergeCell ref="N1:Y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B24"/>
  <sheetViews>
    <sheetView topLeftCell="D1" zoomScale="70" zoomScaleNormal="70" workbookViewId="0">
      <selection activeCell="U33" sqref="U33"/>
    </sheetView>
  </sheetViews>
  <sheetFormatPr defaultRowHeight="15.75" x14ac:dyDescent="0.25"/>
  <cols>
    <col min="1" max="1" width="19.7109375" style="11" customWidth="1"/>
    <col min="2" max="2" width="14" style="11" customWidth="1"/>
    <col min="3" max="3" width="6.7109375" style="11" bestFit="1" customWidth="1"/>
    <col min="4" max="4" width="6.85546875" style="11" bestFit="1" customWidth="1"/>
    <col min="5" max="6" width="8.140625" style="11" bestFit="1" customWidth="1"/>
    <col min="7" max="8" width="9" style="11" bestFit="1" customWidth="1"/>
    <col min="9" max="9" width="8.42578125" style="11" bestFit="1" customWidth="1"/>
    <col min="10" max="10" width="8" style="11" bestFit="1" customWidth="1"/>
    <col min="11" max="11" width="9.140625" style="11"/>
    <col min="12" max="12" width="19.7109375" style="11" bestFit="1" customWidth="1"/>
    <col min="13" max="13" width="14" style="11" bestFit="1" customWidth="1"/>
    <col min="14" max="15" width="5.28515625" style="11" bestFit="1" customWidth="1"/>
    <col min="16" max="16" width="6.28515625" style="11" bestFit="1" customWidth="1"/>
    <col min="17" max="17" width="5" style="11" bestFit="1" customWidth="1"/>
    <col min="18" max="18" width="5.85546875" style="11" bestFit="1" customWidth="1"/>
    <col min="19" max="19" width="5.7109375" style="11" bestFit="1" customWidth="1"/>
    <col min="20" max="20" width="5.28515625" style="11" bestFit="1" customWidth="1"/>
    <col min="21" max="21" width="6.28515625" style="11" bestFit="1" customWidth="1"/>
    <col min="22" max="22" width="9.140625" style="11"/>
    <col min="23" max="23" width="19.7109375" style="11" customWidth="1"/>
    <col min="24" max="24" width="10.140625" style="11" bestFit="1" customWidth="1"/>
    <col min="25" max="25" width="19.28515625" style="11" bestFit="1" customWidth="1"/>
    <col min="26" max="26" width="24.28515625" style="11" bestFit="1" customWidth="1"/>
    <col min="27" max="16384" width="9.140625" style="11"/>
  </cols>
  <sheetData>
    <row r="1" spans="1:28" ht="18.75" x14ac:dyDescent="0.3">
      <c r="A1" s="165" t="s">
        <v>231</v>
      </c>
      <c r="B1" s="165"/>
      <c r="C1" s="165"/>
      <c r="D1" s="165"/>
      <c r="E1" s="165"/>
      <c r="F1" s="165"/>
      <c r="G1" s="165"/>
      <c r="H1" s="165"/>
      <c r="I1" s="165"/>
      <c r="J1" s="165"/>
      <c r="L1" s="165" t="s">
        <v>233</v>
      </c>
      <c r="M1" s="165"/>
      <c r="N1" s="165"/>
      <c r="O1" s="165"/>
      <c r="P1" s="165"/>
      <c r="Q1" s="165"/>
      <c r="R1" s="165"/>
      <c r="S1" s="165"/>
      <c r="T1" s="165"/>
      <c r="U1" s="165"/>
      <c r="W1" s="165" t="s">
        <v>192</v>
      </c>
      <c r="X1" s="165"/>
      <c r="Y1" s="165"/>
      <c r="Z1" s="165"/>
      <c r="AA1" s="35"/>
    </row>
    <row r="2" spans="1:28" x14ac:dyDescent="0.25">
      <c r="A2" s="169" t="s">
        <v>197</v>
      </c>
      <c r="B2" s="169"/>
      <c r="C2" s="169"/>
      <c r="D2" s="169"/>
      <c r="E2" s="169"/>
      <c r="F2" s="169"/>
      <c r="G2" s="169"/>
      <c r="H2" s="169"/>
      <c r="I2" s="169"/>
      <c r="J2" s="169"/>
      <c r="L2" s="169" t="s">
        <v>197</v>
      </c>
      <c r="M2" s="169"/>
      <c r="N2" s="169"/>
      <c r="O2" s="169"/>
      <c r="P2" s="169"/>
      <c r="Q2" s="169"/>
      <c r="R2" s="169"/>
      <c r="S2" s="169"/>
      <c r="T2" s="169"/>
      <c r="U2" s="169"/>
      <c r="W2" s="164" t="s">
        <v>197</v>
      </c>
      <c r="X2" s="164"/>
      <c r="Y2" s="164"/>
      <c r="Z2" s="164"/>
    </row>
    <row r="3" spans="1:28" ht="18.75" x14ac:dyDescent="0.35">
      <c r="A3" s="11" t="s">
        <v>53</v>
      </c>
      <c r="C3" s="73" t="s">
        <v>206</v>
      </c>
      <c r="D3" s="73" t="s">
        <v>207</v>
      </c>
      <c r="E3" s="73" t="s">
        <v>208</v>
      </c>
      <c r="F3" s="37" t="s">
        <v>202</v>
      </c>
      <c r="G3" s="37" t="s">
        <v>203</v>
      </c>
      <c r="H3" s="37" t="s">
        <v>204</v>
      </c>
      <c r="I3" s="37" t="s">
        <v>205</v>
      </c>
      <c r="J3" s="11" t="s">
        <v>176</v>
      </c>
      <c r="L3" s="11" t="s">
        <v>53</v>
      </c>
      <c r="N3" s="73" t="s">
        <v>206</v>
      </c>
      <c r="O3" s="73" t="s">
        <v>207</v>
      </c>
      <c r="P3" s="73" t="s">
        <v>208</v>
      </c>
      <c r="Q3" s="37" t="s">
        <v>202</v>
      </c>
      <c r="R3" s="37" t="s">
        <v>203</v>
      </c>
      <c r="S3" s="37" t="s">
        <v>204</v>
      </c>
      <c r="T3" s="37" t="s">
        <v>205</v>
      </c>
      <c r="U3" s="11" t="s">
        <v>193</v>
      </c>
      <c r="W3" s="33" t="s">
        <v>53</v>
      </c>
      <c r="X3" s="158" t="s">
        <v>47</v>
      </c>
      <c r="Y3" s="33" t="s">
        <v>236</v>
      </c>
      <c r="Z3" s="150" t="s">
        <v>234</v>
      </c>
    </row>
    <row r="4" spans="1:28" x14ac:dyDescent="0.25">
      <c r="A4" s="89" t="s">
        <v>178</v>
      </c>
      <c r="C4" s="15">
        <v>37.696199999999997</v>
      </c>
      <c r="D4" s="15" t="s">
        <v>46</v>
      </c>
      <c r="E4" s="15">
        <v>21.147400000000001</v>
      </c>
      <c r="F4" s="15">
        <v>26.110700000000001</v>
      </c>
      <c r="G4" s="15">
        <v>2.3321000000000001</v>
      </c>
      <c r="H4" s="15">
        <v>2.4405000000000001</v>
      </c>
      <c r="I4" s="15">
        <v>10.8521</v>
      </c>
      <c r="J4" s="89">
        <v>100.70180000000001</v>
      </c>
      <c r="K4" s="89"/>
      <c r="L4" s="89" t="s">
        <v>178</v>
      </c>
      <c r="M4" s="89"/>
      <c r="N4" s="135">
        <v>2.9752210658630069</v>
      </c>
      <c r="O4" s="15" t="s">
        <v>46</v>
      </c>
      <c r="P4" s="135">
        <v>1.9671315062669763</v>
      </c>
      <c r="Q4" s="135">
        <v>1.7234889987712219</v>
      </c>
      <c r="R4" s="135">
        <v>0.15590313776060288</v>
      </c>
      <c r="S4" s="135">
        <v>0.28715155119271091</v>
      </c>
      <c r="T4" s="135">
        <v>0.91771857087745179</v>
      </c>
      <c r="U4" s="135">
        <f>SUM(N4:T4)</f>
        <v>8.0266148307319707</v>
      </c>
      <c r="W4" s="89" t="s">
        <v>178</v>
      </c>
      <c r="X4" s="15">
        <v>3.6621509889756192</v>
      </c>
      <c r="Y4" s="15">
        <v>58.2</v>
      </c>
      <c r="Z4" s="15">
        <v>1.1000000000000001</v>
      </c>
      <c r="AA4" s="3"/>
      <c r="AB4" s="15"/>
    </row>
    <row r="5" spans="1:28" x14ac:dyDescent="0.25">
      <c r="A5" s="89" t="s">
        <v>179</v>
      </c>
      <c r="C5" s="15">
        <v>37.366500000000002</v>
      </c>
      <c r="D5" s="15" t="s">
        <v>46</v>
      </c>
      <c r="E5" s="15">
        <v>20.846800000000002</v>
      </c>
      <c r="F5" s="15">
        <v>24.4818</v>
      </c>
      <c r="G5" s="15">
        <v>4.2775999999999996</v>
      </c>
      <c r="H5" s="15">
        <v>2.0074999999999998</v>
      </c>
      <c r="I5" s="15">
        <v>10.9909</v>
      </c>
      <c r="J5" s="89">
        <v>100.2396</v>
      </c>
      <c r="K5" s="89"/>
      <c r="L5" s="89" t="s">
        <v>179</v>
      </c>
      <c r="M5" s="89"/>
      <c r="N5" s="135">
        <v>2.9723212050483285</v>
      </c>
      <c r="O5" s="15" t="s">
        <v>46</v>
      </c>
      <c r="P5" s="135">
        <v>1.9543730524146226</v>
      </c>
      <c r="Q5" s="135">
        <v>1.6286396287076412</v>
      </c>
      <c r="R5" s="135">
        <v>0.28820367197952829</v>
      </c>
      <c r="S5" s="135">
        <v>0.23805623477624435</v>
      </c>
      <c r="T5" s="135">
        <v>0.93674339859203859</v>
      </c>
      <c r="U5" s="135">
        <f>SUM(N5:T5)</f>
        <v>8.0183371915184036</v>
      </c>
      <c r="W5" s="89" t="s">
        <v>179</v>
      </c>
      <c r="X5" s="15">
        <v>3.41</v>
      </c>
      <c r="Y5" s="154">
        <v>58.2</v>
      </c>
      <c r="Z5" s="154">
        <v>1.1000000000000001</v>
      </c>
      <c r="AA5" s="3"/>
      <c r="AB5" s="15"/>
    </row>
    <row r="6" spans="1:28" x14ac:dyDescent="0.25">
      <c r="B6" s="39" t="s">
        <v>213</v>
      </c>
      <c r="C6" s="65">
        <f>AVERAGE(C4:C5)</f>
        <v>37.531350000000003</v>
      </c>
      <c r="D6" s="65"/>
      <c r="E6" s="65">
        <f t="shared" ref="E6:J7" si="0">AVERAGE(E4:E5)</f>
        <v>20.997100000000003</v>
      </c>
      <c r="F6" s="65">
        <f t="shared" si="0"/>
        <v>25.296250000000001</v>
      </c>
      <c r="G6" s="65">
        <f t="shared" ref="G6:G7" si="1">AVERAGE(G4:G5)</f>
        <v>3.3048500000000001</v>
      </c>
      <c r="H6" s="65">
        <f t="shared" ref="H6:H7" si="2">AVERAGE(H4:H5)</f>
        <v>2.2240000000000002</v>
      </c>
      <c r="I6" s="65">
        <f t="shared" si="0"/>
        <v>10.9215</v>
      </c>
      <c r="J6" s="98">
        <f t="shared" si="0"/>
        <v>100.47069999999999</v>
      </c>
      <c r="K6" s="88"/>
      <c r="M6" s="39" t="s">
        <v>213</v>
      </c>
      <c r="N6" s="65">
        <f>AVERAGE(N4:N5)</f>
        <v>2.9737711354556677</v>
      </c>
      <c r="O6" s="65"/>
      <c r="P6" s="65">
        <f t="shared" ref="P6:P7" si="3">AVERAGE(P4:P5)</f>
        <v>1.9607522793407994</v>
      </c>
      <c r="Q6" s="65">
        <f t="shared" ref="Q6:Q7" si="4">AVERAGE(Q4:Q5)</f>
        <v>1.6760643137394315</v>
      </c>
      <c r="R6" s="65">
        <f t="shared" ref="R6:R7" si="5">AVERAGE(R4:R5)</f>
        <v>0.22205340487006558</v>
      </c>
      <c r="S6" s="65">
        <f t="shared" ref="S6:S7" si="6">AVERAGE(S4:S5)</f>
        <v>0.26260389298447762</v>
      </c>
      <c r="T6" s="65">
        <f t="shared" ref="T6:T7" si="7">AVERAGE(T4:T5)</f>
        <v>0.92723098473474519</v>
      </c>
      <c r="U6" s="65">
        <f t="shared" ref="U6:U7" si="8">AVERAGE(U4:U5)</f>
        <v>8.0224760111251872</v>
      </c>
      <c r="W6" s="39" t="s">
        <v>194</v>
      </c>
      <c r="X6" s="65">
        <f>AVERAGE(X4:X5)</f>
        <v>3.5360754944878097</v>
      </c>
      <c r="Y6" s="88"/>
      <c r="AA6" s="3"/>
      <c r="AB6" s="15"/>
    </row>
    <row r="7" spans="1:28" x14ac:dyDescent="0.25">
      <c r="A7" s="89"/>
      <c r="B7" s="14" t="s">
        <v>48</v>
      </c>
      <c r="C7" s="88">
        <f>AVERAGE(C5:C6)</f>
        <v>37.448925000000003</v>
      </c>
      <c r="D7" s="88"/>
      <c r="E7" s="88">
        <f t="shared" si="0"/>
        <v>20.921950000000002</v>
      </c>
      <c r="F7" s="88">
        <f t="shared" si="0"/>
        <v>24.889025</v>
      </c>
      <c r="G7" s="88">
        <f t="shared" si="1"/>
        <v>3.7912249999999998</v>
      </c>
      <c r="H7" s="88">
        <f t="shared" si="2"/>
        <v>2.1157500000000002</v>
      </c>
      <c r="I7" s="88">
        <f t="shared" si="0"/>
        <v>10.956199999999999</v>
      </c>
      <c r="J7" s="146">
        <f t="shared" si="0"/>
        <v>100.35514999999999</v>
      </c>
      <c r="K7" s="88"/>
      <c r="L7" s="89"/>
      <c r="M7" s="14" t="s">
        <v>48</v>
      </c>
      <c r="N7" s="88">
        <f>AVERAGE(N5:N6)</f>
        <v>2.9730461702519984</v>
      </c>
      <c r="O7" s="88"/>
      <c r="P7" s="88">
        <f t="shared" si="3"/>
        <v>1.957562665877711</v>
      </c>
      <c r="Q7" s="88">
        <f t="shared" si="4"/>
        <v>1.6523519712235364</v>
      </c>
      <c r="R7" s="88">
        <f t="shared" si="5"/>
        <v>0.25512853842479694</v>
      </c>
      <c r="S7" s="88">
        <f t="shared" si="6"/>
        <v>0.250330063880361</v>
      </c>
      <c r="T7" s="88">
        <f t="shared" si="7"/>
        <v>0.93198719166339195</v>
      </c>
      <c r="U7" s="88">
        <f t="shared" si="8"/>
        <v>8.0204066013217954</v>
      </c>
      <c r="W7" s="14"/>
      <c r="X7" s="15"/>
      <c r="Y7" s="15"/>
      <c r="AA7" s="3"/>
      <c r="AB7" s="15"/>
    </row>
    <row r="8" spans="1:28" x14ac:dyDescent="0.25">
      <c r="A8" s="168" t="s">
        <v>196</v>
      </c>
      <c r="B8" s="168"/>
      <c r="C8" s="168"/>
      <c r="D8" s="168"/>
      <c r="E8" s="168"/>
      <c r="F8" s="168"/>
      <c r="G8" s="168"/>
      <c r="H8" s="168"/>
      <c r="I8" s="168"/>
      <c r="J8" s="168"/>
      <c r="K8" s="88"/>
      <c r="L8" s="168" t="s">
        <v>196</v>
      </c>
      <c r="M8" s="168"/>
      <c r="N8" s="168"/>
      <c r="O8" s="168"/>
      <c r="P8" s="168"/>
      <c r="Q8" s="168"/>
      <c r="R8" s="168"/>
      <c r="S8" s="168"/>
      <c r="T8" s="168"/>
      <c r="U8" s="168"/>
      <c r="W8" s="166" t="s">
        <v>196</v>
      </c>
      <c r="X8" s="166"/>
      <c r="Y8" s="166"/>
      <c r="Z8" s="166"/>
      <c r="AA8" s="3"/>
      <c r="AB8" s="15"/>
    </row>
    <row r="9" spans="1:28" ht="18.75" x14ac:dyDescent="0.35">
      <c r="A9" s="11" t="s">
        <v>53</v>
      </c>
      <c r="C9" s="11" t="s">
        <v>198</v>
      </c>
      <c r="D9" s="11" t="s">
        <v>199</v>
      </c>
      <c r="E9" s="11" t="s">
        <v>200</v>
      </c>
      <c r="F9" s="11" t="s">
        <v>1</v>
      </c>
      <c r="G9" s="11" t="s">
        <v>3</v>
      </c>
      <c r="H9" s="11" t="s">
        <v>2</v>
      </c>
      <c r="I9" s="11" t="s">
        <v>0</v>
      </c>
      <c r="J9" s="11" t="s">
        <v>176</v>
      </c>
      <c r="K9" s="89"/>
      <c r="L9" s="11" t="s">
        <v>53</v>
      </c>
      <c r="N9" s="73" t="s">
        <v>206</v>
      </c>
      <c r="O9" s="73" t="s">
        <v>207</v>
      </c>
      <c r="P9" s="73" t="s">
        <v>208</v>
      </c>
      <c r="Q9" s="37" t="s">
        <v>202</v>
      </c>
      <c r="R9" s="37" t="s">
        <v>203</v>
      </c>
      <c r="S9" s="37" t="s">
        <v>204</v>
      </c>
      <c r="T9" s="37" t="s">
        <v>205</v>
      </c>
      <c r="U9" s="11" t="s">
        <v>193</v>
      </c>
      <c r="W9" s="33" t="s">
        <v>53</v>
      </c>
      <c r="X9" s="158" t="s">
        <v>47</v>
      </c>
      <c r="Y9" s="33" t="s">
        <v>236</v>
      </c>
      <c r="Z9" s="150" t="s">
        <v>234</v>
      </c>
      <c r="AA9" s="3"/>
      <c r="AB9" s="15"/>
    </row>
    <row r="10" spans="1:28" x14ac:dyDescent="0.25">
      <c r="A10" s="90" t="s">
        <v>180</v>
      </c>
      <c r="C10" s="21">
        <v>37.759399999999999</v>
      </c>
      <c r="D10" s="21" t="s">
        <v>46</v>
      </c>
      <c r="E10" s="21">
        <v>21.024699999999999</v>
      </c>
      <c r="F10" s="21">
        <v>25.224900000000002</v>
      </c>
      <c r="G10" s="21">
        <v>4.0133999999999999</v>
      </c>
      <c r="H10" s="21">
        <v>2.1537999999999999</v>
      </c>
      <c r="I10" s="21">
        <v>10.617000000000001</v>
      </c>
      <c r="J10" s="90">
        <v>101.0194</v>
      </c>
      <c r="K10" s="134"/>
      <c r="L10" s="90" t="s">
        <v>180</v>
      </c>
      <c r="M10" s="90"/>
      <c r="N10" s="136">
        <v>2.9788561332544492</v>
      </c>
      <c r="O10" s="21" t="s">
        <v>46</v>
      </c>
      <c r="P10" s="136">
        <v>1.9548300155802867</v>
      </c>
      <c r="Q10" s="136">
        <v>1.6642640453702156</v>
      </c>
      <c r="R10" s="136">
        <v>0.26817785350957679</v>
      </c>
      <c r="S10" s="136">
        <v>0.25330309965608472</v>
      </c>
      <c r="T10" s="136">
        <v>0.89742947103378734</v>
      </c>
      <c r="U10" s="136">
        <f>SUM(N10:T10)</f>
        <v>8.0168606184044009</v>
      </c>
      <c r="W10" s="90" t="s">
        <v>180</v>
      </c>
      <c r="X10" s="21">
        <v>3.65</v>
      </c>
      <c r="Y10" s="21">
        <v>59.8</v>
      </c>
      <c r="Z10" s="21">
        <v>1.1000000000000001</v>
      </c>
      <c r="AA10" s="2"/>
      <c r="AB10" s="21"/>
    </row>
    <row r="11" spans="1:28" x14ac:dyDescent="0.25">
      <c r="A11" s="90" t="s">
        <v>181</v>
      </c>
      <c r="C11" s="21">
        <v>37.341500000000003</v>
      </c>
      <c r="D11" s="21" t="s">
        <v>46</v>
      </c>
      <c r="E11" s="21">
        <v>21.046099999999999</v>
      </c>
      <c r="F11" s="21">
        <v>25.3294</v>
      </c>
      <c r="G11" s="21">
        <v>3.4127999999999998</v>
      </c>
      <c r="H11" s="21">
        <v>2.3431999999999999</v>
      </c>
      <c r="I11" s="21">
        <v>10.661300000000001</v>
      </c>
      <c r="J11" s="90">
        <v>100.27670000000001</v>
      </c>
      <c r="K11" s="134"/>
      <c r="L11" s="90" t="s">
        <v>181</v>
      </c>
      <c r="M11" s="90"/>
      <c r="N11" s="136">
        <v>2.9656887076644507</v>
      </c>
      <c r="O11" s="21" t="s">
        <v>46</v>
      </c>
      <c r="P11" s="136">
        <v>1.969972576686791</v>
      </c>
      <c r="Q11" s="136">
        <v>1.6823914001335791</v>
      </c>
      <c r="R11" s="136">
        <v>0.22957820812132371</v>
      </c>
      <c r="S11" s="136">
        <v>0.27743027350255939</v>
      </c>
      <c r="T11" s="136">
        <v>0.90723131825952341</v>
      </c>
      <c r="U11" s="136">
        <f>SUM(N11:T11)</f>
        <v>8.0322924843682273</v>
      </c>
      <c r="W11" s="90" t="s">
        <v>181</v>
      </c>
      <c r="X11" s="21">
        <v>3.0557154707715073</v>
      </c>
      <c r="Y11" s="155">
        <v>59.8</v>
      </c>
      <c r="Z11" s="155">
        <v>1.1000000000000001</v>
      </c>
      <c r="AA11" s="5"/>
      <c r="AB11" s="21"/>
    </row>
    <row r="12" spans="1:28" x14ac:dyDescent="0.25">
      <c r="B12" s="143" t="s">
        <v>213</v>
      </c>
      <c r="C12" s="143">
        <f>AVERAGE(C10:C11)</f>
        <v>37.550449999999998</v>
      </c>
      <c r="D12" s="143"/>
      <c r="E12" s="143">
        <f t="shared" ref="E12:J12" si="9">AVERAGE(E10:E11)</f>
        <v>21.035399999999999</v>
      </c>
      <c r="F12" s="143">
        <f t="shared" si="9"/>
        <v>25.277149999999999</v>
      </c>
      <c r="G12" s="143">
        <f t="shared" si="9"/>
        <v>3.7130999999999998</v>
      </c>
      <c r="H12" s="143">
        <f t="shared" si="9"/>
        <v>2.2484999999999999</v>
      </c>
      <c r="I12" s="143">
        <f t="shared" si="9"/>
        <v>10.639150000000001</v>
      </c>
      <c r="J12" s="147">
        <f t="shared" si="9"/>
        <v>100.64805000000001</v>
      </c>
      <c r="K12" s="148"/>
      <c r="M12" s="143" t="s">
        <v>213</v>
      </c>
      <c r="N12" s="143">
        <f>AVERAGE(N10:N11)</f>
        <v>2.9722724204594497</v>
      </c>
      <c r="O12" s="143"/>
      <c r="P12" s="143">
        <f t="shared" ref="P12:P13" si="10">AVERAGE(P10:P11)</f>
        <v>1.9624012961335389</v>
      </c>
      <c r="Q12" s="143">
        <f t="shared" ref="Q12:Q13" si="11">AVERAGE(Q10:Q11)</f>
        <v>1.6733277227518975</v>
      </c>
      <c r="R12" s="143">
        <f t="shared" ref="R12:R13" si="12">AVERAGE(R10:R11)</f>
        <v>0.24887803081545024</v>
      </c>
      <c r="S12" s="143">
        <f t="shared" ref="S12:S13" si="13">AVERAGE(S10:S11)</f>
        <v>0.26536668657932205</v>
      </c>
      <c r="T12" s="143">
        <f t="shared" ref="T12:T13" si="14">AVERAGE(T10:T11)</f>
        <v>0.90233039464665543</v>
      </c>
      <c r="U12" s="143">
        <f t="shared" ref="U12:U13" si="15">AVERAGE(U10:U11)</f>
        <v>8.0245765513863141</v>
      </c>
      <c r="W12" s="143" t="s">
        <v>217</v>
      </c>
      <c r="X12" s="96">
        <f>AVERAGE(X10:X11)</f>
        <v>3.3528577353857534</v>
      </c>
      <c r="Y12" s="148"/>
    </row>
    <row r="13" spans="1:28" x14ac:dyDescent="0.25">
      <c r="B13" s="116" t="s">
        <v>48</v>
      </c>
      <c r="C13" s="116">
        <f>AVERAGE(C11:C12)</f>
        <v>37.445975000000004</v>
      </c>
      <c r="D13" s="116"/>
      <c r="E13" s="116">
        <f t="shared" ref="E13:J13" si="16">AVERAGE(E11:E12)</f>
        <v>21.040749999999999</v>
      </c>
      <c r="F13" s="116">
        <f t="shared" si="16"/>
        <v>25.303274999999999</v>
      </c>
      <c r="G13" s="116">
        <f t="shared" si="16"/>
        <v>3.5629499999999998</v>
      </c>
      <c r="H13" s="116">
        <f t="shared" si="16"/>
        <v>2.2958499999999997</v>
      </c>
      <c r="I13" s="116">
        <f t="shared" si="16"/>
        <v>10.650225000000001</v>
      </c>
      <c r="J13" s="106">
        <f t="shared" si="16"/>
        <v>100.46237500000001</v>
      </c>
      <c r="K13" s="148"/>
      <c r="L13" s="116"/>
      <c r="M13" s="116" t="s">
        <v>48</v>
      </c>
      <c r="N13" s="116">
        <f>AVERAGE(N11:N12)</f>
        <v>2.9689805640619502</v>
      </c>
      <c r="O13" s="116"/>
      <c r="P13" s="116">
        <f t="shared" si="10"/>
        <v>1.966186936410165</v>
      </c>
      <c r="Q13" s="116">
        <f t="shared" si="11"/>
        <v>1.6778595614427383</v>
      </c>
      <c r="R13" s="116">
        <f t="shared" si="12"/>
        <v>0.23922811946838696</v>
      </c>
      <c r="S13" s="116">
        <f t="shared" si="13"/>
        <v>0.27139848004094069</v>
      </c>
      <c r="T13" s="116">
        <f t="shared" si="14"/>
        <v>0.90478085645308948</v>
      </c>
      <c r="U13" s="116">
        <f t="shared" si="15"/>
        <v>8.0284345178772707</v>
      </c>
    </row>
    <row r="20" spans="10:21" x14ac:dyDescent="0.25">
      <c r="K20" s="129"/>
      <c r="L20" s="129"/>
      <c r="M20" s="129"/>
      <c r="N20" s="129"/>
      <c r="O20" s="129"/>
      <c r="P20" s="129"/>
      <c r="Q20" s="129"/>
      <c r="R20" s="129"/>
      <c r="S20" s="129"/>
    </row>
    <row r="21" spans="10:21" x14ac:dyDescent="0.25">
      <c r="J21" s="115"/>
      <c r="K21" s="130"/>
      <c r="L21" s="131"/>
      <c r="M21" s="131"/>
      <c r="N21" s="131"/>
      <c r="O21" s="131"/>
      <c r="P21" s="131"/>
      <c r="Q21" s="131"/>
      <c r="R21" s="131"/>
      <c r="S21" s="131"/>
      <c r="T21" s="115"/>
      <c r="U21" s="115"/>
    </row>
    <row r="22" spans="10:21" x14ac:dyDescent="0.25">
      <c r="J22" s="115"/>
      <c r="K22" s="130"/>
      <c r="L22" s="131"/>
      <c r="M22" s="131"/>
      <c r="N22" s="131"/>
      <c r="O22" s="131"/>
      <c r="P22" s="131"/>
      <c r="Q22" s="131"/>
      <c r="R22" s="131"/>
      <c r="S22" s="131"/>
      <c r="T22" s="115"/>
      <c r="U22" s="115"/>
    </row>
    <row r="23" spans="10:21" x14ac:dyDescent="0.25">
      <c r="J23" s="117"/>
      <c r="K23" s="132"/>
      <c r="L23" s="133"/>
      <c r="M23" s="133"/>
      <c r="N23" s="133"/>
      <c r="O23" s="133"/>
      <c r="P23" s="133"/>
      <c r="Q23" s="133"/>
      <c r="R23" s="133"/>
      <c r="S23" s="133"/>
      <c r="T23" s="117"/>
      <c r="U23" s="117"/>
    </row>
    <row r="24" spans="10:21" x14ac:dyDescent="0.25">
      <c r="K24" s="132"/>
      <c r="L24" s="133"/>
      <c r="M24" s="133"/>
      <c r="N24" s="133"/>
      <c r="O24" s="133"/>
      <c r="P24" s="133"/>
      <c r="Q24" s="133"/>
      <c r="R24" s="133"/>
      <c r="S24" s="133"/>
    </row>
  </sheetData>
  <mergeCells count="9">
    <mergeCell ref="W1:Z1"/>
    <mergeCell ref="W8:Z8"/>
    <mergeCell ref="W2:Z2"/>
    <mergeCell ref="A8:J8"/>
    <mergeCell ref="A2:J2"/>
    <mergeCell ref="A1:J1"/>
    <mergeCell ref="L8:U8"/>
    <mergeCell ref="L2:U2"/>
    <mergeCell ref="L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Amphibole</vt:lpstr>
      <vt:lpstr>Omphacite</vt:lpstr>
      <vt:lpstr>Phengite</vt:lpstr>
      <vt:lpstr>Chlorite</vt:lpstr>
      <vt:lpstr>Titanite</vt:lpstr>
      <vt:lpstr>Epidote</vt:lpstr>
      <vt:lpstr>Garnet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Geology</dc:creator>
  <cp:lastModifiedBy>Geology</cp:lastModifiedBy>
  <dcterms:created xsi:type="dcterms:W3CDTF">2012-04-13T01:09:36Z</dcterms:created>
  <dcterms:modified xsi:type="dcterms:W3CDTF">2012-05-01T14:32:47Z</dcterms:modified>
</cp:coreProperties>
</file>