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UMD\Lab\Data\NASAMeteorite\"/>
    </mc:Choice>
  </mc:AlternateContent>
  <xr:revisionPtr revIDLastSave="0" documentId="13_ncr:1_{B9125430-5AFF-446C-92AF-3EC8BA4F7E65}" xr6:coauthVersionLast="36" xr6:coauthVersionMax="36" xr10:uidLastSave="{00000000-0000-0000-0000-000000000000}"/>
  <bookViews>
    <workbookView xWindow="0" yWindow="0" windowWidth="28800" windowHeight="13308" tabRatio="665" activeTab="2" xr2:uid="{00000000-000D-0000-FFFF-FFFF00000000}"/>
  </bookViews>
  <sheets>
    <sheet name="Normalized data to CDT" sheetId="5" r:id="rId1"/>
    <sheet name="Raw Data" sheetId="1" r:id="rId2"/>
    <sheet name="Normalization calculation" sheetId="4" r:id="rId3"/>
  </sheets>
  <calcPr calcId="191029"/>
</workbook>
</file>

<file path=xl/calcChain.xml><?xml version="1.0" encoding="utf-8"?>
<calcChain xmlns="http://schemas.openxmlformats.org/spreadsheetml/2006/main">
  <c r="Z261" i="4" l="1"/>
  <c r="Y261" i="4"/>
  <c r="Z249" i="4"/>
  <c r="Y249" i="4"/>
  <c r="Z237" i="4"/>
  <c r="Y237" i="4"/>
  <c r="Z209" i="4"/>
  <c r="Y209" i="4"/>
  <c r="Z181" i="4"/>
  <c r="Y181" i="4"/>
  <c r="Z153" i="4"/>
  <c r="Y153" i="4"/>
  <c r="Z141" i="4"/>
  <c r="Y141" i="4"/>
  <c r="Z112" i="4"/>
  <c r="Y112" i="4"/>
  <c r="Z100" i="4"/>
  <c r="Y100" i="4"/>
  <c r="Z72" i="4"/>
  <c r="Y72" i="4"/>
  <c r="Z60" i="4"/>
  <c r="Y60" i="4"/>
  <c r="Z32" i="4"/>
  <c r="Y32" i="4"/>
  <c r="Z20" i="4"/>
  <c r="Y20" i="4"/>
  <c r="Z291" i="4"/>
  <c r="Y291" i="4"/>
  <c r="R154" i="4"/>
  <c r="AA154" i="4" s="1"/>
  <c r="L300" i="4"/>
  <c r="K300" i="4"/>
  <c r="J300" i="4"/>
  <c r="L299" i="4"/>
  <c r="K299" i="4"/>
  <c r="J299" i="4"/>
  <c r="O298" i="4"/>
  <c r="N298" i="4"/>
  <c r="M298" i="4"/>
  <c r="P298" i="4" s="1"/>
  <c r="O297" i="4"/>
  <c r="N297" i="4"/>
  <c r="M297" i="4"/>
  <c r="P297" i="4" s="1"/>
  <c r="O296" i="4"/>
  <c r="N296" i="4"/>
  <c r="M296" i="4"/>
  <c r="P296" i="4" s="1"/>
  <c r="O295" i="4"/>
  <c r="N295" i="4"/>
  <c r="M295" i="4"/>
  <c r="P295" i="4" s="1"/>
  <c r="O294" i="4"/>
  <c r="N294" i="4"/>
  <c r="M294" i="4"/>
  <c r="L292" i="4"/>
  <c r="T292" i="4" s="1"/>
  <c r="AC292" i="4" s="1"/>
  <c r="K292" i="4"/>
  <c r="S292" i="4" s="1"/>
  <c r="AB292" i="4" s="1"/>
  <c r="J292" i="4"/>
  <c r="R292" i="4" s="1"/>
  <c r="AA292" i="4" s="1"/>
  <c r="L291" i="4"/>
  <c r="T291" i="4" s="1"/>
  <c r="K291" i="4"/>
  <c r="J291" i="4"/>
  <c r="O290" i="4"/>
  <c r="N290" i="4"/>
  <c r="M290" i="4"/>
  <c r="P290" i="4" s="1"/>
  <c r="O289" i="4"/>
  <c r="N289" i="4"/>
  <c r="M289" i="4"/>
  <c r="P289" i="4" s="1"/>
  <c r="O288" i="4"/>
  <c r="N288" i="4"/>
  <c r="M288" i="4"/>
  <c r="P288" i="4" s="1"/>
  <c r="O287" i="4"/>
  <c r="N287" i="4"/>
  <c r="M287" i="4"/>
  <c r="P287" i="4" s="1"/>
  <c r="O286" i="4"/>
  <c r="N286" i="4"/>
  <c r="M286" i="4"/>
  <c r="P286" i="4" s="1"/>
  <c r="O285" i="4"/>
  <c r="N285" i="4"/>
  <c r="M285" i="4"/>
  <c r="P285" i="4" s="1"/>
  <c r="O284" i="4"/>
  <c r="N284" i="4"/>
  <c r="M284" i="4"/>
  <c r="P284" i="4" s="1"/>
  <c r="O283" i="4"/>
  <c r="N283" i="4"/>
  <c r="M283" i="4"/>
  <c r="P282" i="4"/>
  <c r="O282" i="4"/>
  <c r="N282" i="4"/>
  <c r="M282" i="4"/>
  <c r="L279" i="4"/>
  <c r="K279" i="4"/>
  <c r="J279" i="4"/>
  <c r="L278" i="4"/>
  <c r="K278" i="4"/>
  <c r="J278" i="4"/>
  <c r="O277" i="4"/>
  <c r="N277" i="4"/>
  <c r="M277" i="4"/>
  <c r="P277" i="4" s="1"/>
  <c r="O276" i="4"/>
  <c r="N276" i="4"/>
  <c r="M276" i="4"/>
  <c r="P276" i="4" s="1"/>
  <c r="O275" i="4"/>
  <c r="N275" i="4"/>
  <c r="M275" i="4"/>
  <c r="P275" i="4" s="1"/>
  <c r="O274" i="4"/>
  <c r="N274" i="4"/>
  <c r="M274" i="4"/>
  <c r="P274" i="4" s="1"/>
  <c r="O273" i="4"/>
  <c r="N273" i="4"/>
  <c r="M273" i="4"/>
  <c r="P273" i="4" s="1"/>
  <c r="L270" i="4"/>
  <c r="K270" i="4"/>
  <c r="J270" i="4"/>
  <c r="L269" i="4"/>
  <c r="K269" i="4"/>
  <c r="J269" i="4"/>
  <c r="O268" i="4"/>
  <c r="N268" i="4"/>
  <c r="M268" i="4"/>
  <c r="P268" i="4" s="1"/>
  <c r="O267" i="4"/>
  <c r="N267" i="4"/>
  <c r="M267" i="4"/>
  <c r="P267" i="4" s="1"/>
  <c r="O266" i="4"/>
  <c r="N266" i="4"/>
  <c r="M266" i="4"/>
  <c r="P266" i="4" s="1"/>
  <c r="O265" i="4"/>
  <c r="N265" i="4"/>
  <c r="M265" i="4"/>
  <c r="P265" i="4" s="1"/>
  <c r="O264" i="4"/>
  <c r="N264" i="4"/>
  <c r="M264" i="4"/>
  <c r="L262" i="4"/>
  <c r="T262" i="4" s="1"/>
  <c r="AC262" i="4" s="1"/>
  <c r="K262" i="4"/>
  <c r="S262" i="4" s="1"/>
  <c r="AB262" i="4" s="1"/>
  <c r="J262" i="4"/>
  <c r="R262" i="4" s="1"/>
  <c r="AA262" i="4" s="1"/>
  <c r="L261" i="4"/>
  <c r="K261" i="4"/>
  <c r="J261" i="4"/>
  <c r="O260" i="4"/>
  <c r="N260" i="4"/>
  <c r="M260" i="4"/>
  <c r="P260" i="4" s="1"/>
  <c r="O259" i="4"/>
  <c r="N259" i="4"/>
  <c r="M259" i="4"/>
  <c r="P259" i="4" s="1"/>
  <c r="O258" i="4"/>
  <c r="N258" i="4"/>
  <c r="M258" i="4"/>
  <c r="P258" i="4" s="1"/>
  <c r="O257" i="4"/>
  <c r="N257" i="4"/>
  <c r="M257" i="4"/>
  <c r="P257" i="4" s="1"/>
  <c r="O256" i="4"/>
  <c r="N256" i="4"/>
  <c r="M256" i="4"/>
  <c r="P256" i="4" s="1"/>
  <c r="O255" i="4"/>
  <c r="N255" i="4"/>
  <c r="M255" i="4"/>
  <c r="P255" i="4" s="1"/>
  <c r="O254" i="4"/>
  <c r="N254" i="4"/>
  <c r="M254" i="4"/>
  <c r="P254" i="4" s="1"/>
  <c r="O253" i="4"/>
  <c r="N253" i="4"/>
  <c r="M253" i="4"/>
  <c r="P253" i="4" s="1"/>
  <c r="O252" i="4"/>
  <c r="N252" i="4"/>
  <c r="M252" i="4"/>
  <c r="L250" i="4"/>
  <c r="T250" i="4" s="1"/>
  <c r="AC250" i="4" s="1"/>
  <c r="K250" i="4"/>
  <c r="S250" i="4" s="1"/>
  <c r="AB250" i="4" s="1"/>
  <c r="J250" i="4"/>
  <c r="R250" i="4" s="1"/>
  <c r="AA250" i="4" s="1"/>
  <c r="L249" i="4"/>
  <c r="K249" i="4"/>
  <c r="J249" i="4"/>
  <c r="R249" i="4" s="1"/>
  <c r="AA249" i="4" s="1"/>
  <c r="O248" i="4"/>
  <c r="N248" i="4"/>
  <c r="M248" i="4"/>
  <c r="P248" i="4" s="1"/>
  <c r="P247" i="4"/>
  <c r="O247" i="4"/>
  <c r="N247" i="4"/>
  <c r="M247" i="4"/>
  <c r="O246" i="4"/>
  <c r="N246" i="4"/>
  <c r="M246" i="4"/>
  <c r="P246" i="4" s="1"/>
  <c r="O245" i="4"/>
  <c r="N245" i="4"/>
  <c r="M245" i="4"/>
  <c r="P245" i="4" s="1"/>
  <c r="O244" i="4"/>
  <c r="N244" i="4"/>
  <c r="M244" i="4"/>
  <c r="P244" i="4" s="1"/>
  <c r="O243" i="4"/>
  <c r="N243" i="4"/>
  <c r="M243" i="4"/>
  <c r="P243" i="4" s="1"/>
  <c r="O242" i="4"/>
  <c r="N242" i="4"/>
  <c r="M242" i="4"/>
  <c r="P242" i="4" s="1"/>
  <c r="P241" i="4"/>
  <c r="O241" i="4"/>
  <c r="N241" i="4"/>
  <c r="M241" i="4"/>
  <c r="O240" i="4"/>
  <c r="N240" i="4"/>
  <c r="M240" i="4"/>
  <c r="P240" i="4" s="1"/>
  <c r="L238" i="4"/>
  <c r="T238" i="4" s="1"/>
  <c r="AC238" i="4" s="1"/>
  <c r="K238" i="4"/>
  <c r="S238" i="4" s="1"/>
  <c r="AB238" i="4" s="1"/>
  <c r="J238" i="4"/>
  <c r="R238" i="4" s="1"/>
  <c r="AA238" i="4" s="1"/>
  <c r="L237" i="4"/>
  <c r="K237" i="4"/>
  <c r="J237" i="4"/>
  <c r="R237" i="4" s="1"/>
  <c r="AA237" i="4" s="1"/>
  <c r="O236" i="4"/>
  <c r="N236" i="4"/>
  <c r="M236" i="4"/>
  <c r="P236" i="4" s="1"/>
  <c r="O235" i="4"/>
  <c r="N235" i="4"/>
  <c r="M235" i="4"/>
  <c r="P235" i="4" s="1"/>
  <c r="O234" i="4"/>
  <c r="N234" i="4"/>
  <c r="M234" i="4"/>
  <c r="P234" i="4" s="1"/>
  <c r="O233" i="4"/>
  <c r="N233" i="4"/>
  <c r="M233" i="4"/>
  <c r="P233" i="4" s="1"/>
  <c r="O232" i="4"/>
  <c r="N232" i="4"/>
  <c r="M232" i="4"/>
  <c r="P232" i="4" s="1"/>
  <c r="O231" i="4"/>
  <c r="N231" i="4"/>
  <c r="M231" i="4"/>
  <c r="P231" i="4" s="1"/>
  <c r="O230" i="4"/>
  <c r="N230" i="4"/>
  <c r="M230" i="4"/>
  <c r="P230" i="4" s="1"/>
  <c r="O229" i="4"/>
  <c r="N229" i="4"/>
  <c r="M229" i="4"/>
  <c r="P229" i="4" s="1"/>
  <c r="O228" i="4"/>
  <c r="N228" i="4"/>
  <c r="M228" i="4"/>
  <c r="P228" i="4" s="1"/>
  <c r="L226" i="4"/>
  <c r="K226" i="4"/>
  <c r="J226" i="4"/>
  <c r="L225" i="4"/>
  <c r="K225" i="4"/>
  <c r="J225" i="4"/>
  <c r="O224" i="4"/>
  <c r="N224" i="4"/>
  <c r="M224" i="4"/>
  <c r="P224" i="4" s="1"/>
  <c r="O223" i="4"/>
  <c r="N223" i="4"/>
  <c r="M223" i="4"/>
  <c r="P223" i="4" s="1"/>
  <c r="O222" i="4"/>
  <c r="N222" i="4"/>
  <c r="M222" i="4"/>
  <c r="P222" i="4" s="1"/>
  <c r="O221" i="4"/>
  <c r="N221" i="4"/>
  <c r="M221" i="4"/>
  <c r="P221" i="4" s="1"/>
  <c r="P220" i="4"/>
  <c r="O220" i="4"/>
  <c r="N220" i="4"/>
  <c r="M220" i="4"/>
  <c r="L218" i="4"/>
  <c r="K218" i="4"/>
  <c r="J218" i="4"/>
  <c r="L217" i="4"/>
  <c r="K217" i="4"/>
  <c r="J217" i="4"/>
  <c r="O216" i="4"/>
  <c r="N216" i="4"/>
  <c r="M216" i="4"/>
  <c r="P216" i="4" s="1"/>
  <c r="O215" i="4"/>
  <c r="N215" i="4"/>
  <c r="M215" i="4"/>
  <c r="P215" i="4" s="1"/>
  <c r="O214" i="4"/>
  <c r="N214" i="4"/>
  <c r="M214" i="4"/>
  <c r="P214" i="4" s="1"/>
  <c r="O213" i="4"/>
  <c r="N213" i="4"/>
  <c r="M213" i="4"/>
  <c r="P213" i="4" s="1"/>
  <c r="O212" i="4"/>
  <c r="N212" i="4"/>
  <c r="M212" i="4"/>
  <c r="L210" i="4"/>
  <c r="T210" i="4" s="1"/>
  <c r="AC210" i="4" s="1"/>
  <c r="K210" i="4"/>
  <c r="S210" i="4" s="1"/>
  <c r="AB210" i="4" s="1"/>
  <c r="J210" i="4"/>
  <c r="R210" i="4" s="1"/>
  <c r="AA210" i="4" s="1"/>
  <c r="L209" i="4"/>
  <c r="K209" i="4"/>
  <c r="S209" i="4" s="1"/>
  <c r="J209" i="4"/>
  <c r="R209" i="4" s="1"/>
  <c r="AA209" i="4" s="1"/>
  <c r="O208" i="4"/>
  <c r="N208" i="4"/>
  <c r="M208" i="4"/>
  <c r="P208" i="4" s="1"/>
  <c r="P207" i="4"/>
  <c r="O207" i="4"/>
  <c r="N207" i="4"/>
  <c r="M207" i="4"/>
  <c r="O206" i="4"/>
  <c r="N206" i="4"/>
  <c r="M206" i="4"/>
  <c r="P206" i="4" s="1"/>
  <c r="O205" i="4"/>
  <c r="N205" i="4"/>
  <c r="M205" i="4"/>
  <c r="P205" i="4" s="1"/>
  <c r="O204" i="4"/>
  <c r="N204" i="4"/>
  <c r="M204" i="4"/>
  <c r="P204" i="4" s="1"/>
  <c r="O203" i="4"/>
  <c r="N203" i="4"/>
  <c r="M203" i="4"/>
  <c r="P203" i="4" s="1"/>
  <c r="O202" i="4"/>
  <c r="N202" i="4"/>
  <c r="M202" i="4"/>
  <c r="P202" i="4" s="1"/>
  <c r="O201" i="4"/>
  <c r="N201" i="4"/>
  <c r="M201" i="4"/>
  <c r="O200" i="4"/>
  <c r="N200" i="4"/>
  <c r="M200" i="4"/>
  <c r="P200" i="4" s="1"/>
  <c r="L198" i="4"/>
  <c r="K198" i="4"/>
  <c r="J198" i="4"/>
  <c r="L197" i="4"/>
  <c r="K197" i="4"/>
  <c r="J197" i="4"/>
  <c r="O196" i="4"/>
  <c r="N196" i="4"/>
  <c r="M196" i="4"/>
  <c r="P196" i="4" s="1"/>
  <c r="O195" i="4"/>
  <c r="N195" i="4"/>
  <c r="M195" i="4"/>
  <c r="P195" i="4" s="1"/>
  <c r="O194" i="4"/>
  <c r="N194" i="4"/>
  <c r="M194" i="4"/>
  <c r="P194" i="4" s="1"/>
  <c r="O193" i="4"/>
  <c r="N193" i="4"/>
  <c r="M193" i="4"/>
  <c r="P193" i="4" s="1"/>
  <c r="O192" i="4"/>
  <c r="N192" i="4"/>
  <c r="M192" i="4"/>
  <c r="L190" i="4"/>
  <c r="K190" i="4"/>
  <c r="J190" i="4"/>
  <c r="L189" i="4"/>
  <c r="K189" i="4"/>
  <c r="J189" i="4"/>
  <c r="O188" i="4"/>
  <c r="N188" i="4"/>
  <c r="M188" i="4"/>
  <c r="P188" i="4" s="1"/>
  <c r="O187" i="4"/>
  <c r="N187" i="4"/>
  <c r="M187" i="4"/>
  <c r="P187" i="4" s="1"/>
  <c r="O186" i="4"/>
  <c r="N186" i="4"/>
  <c r="M186" i="4"/>
  <c r="P186" i="4" s="1"/>
  <c r="O185" i="4"/>
  <c r="N185" i="4"/>
  <c r="M185" i="4"/>
  <c r="P185" i="4" s="1"/>
  <c r="O184" i="4"/>
  <c r="N184" i="4"/>
  <c r="M184" i="4"/>
  <c r="L182" i="4"/>
  <c r="T182" i="4" s="1"/>
  <c r="AC182" i="4" s="1"/>
  <c r="K182" i="4"/>
  <c r="S182" i="4" s="1"/>
  <c r="AB182" i="4" s="1"/>
  <c r="J182" i="4"/>
  <c r="R182" i="4" s="1"/>
  <c r="AA182" i="4" s="1"/>
  <c r="L181" i="4"/>
  <c r="K181" i="4"/>
  <c r="J181" i="4"/>
  <c r="R181" i="4" s="1"/>
  <c r="AA181" i="4" s="1"/>
  <c r="O180" i="4"/>
  <c r="N180" i="4"/>
  <c r="M180" i="4"/>
  <c r="P180" i="4" s="1"/>
  <c r="O179" i="4"/>
  <c r="N179" i="4"/>
  <c r="M179" i="4"/>
  <c r="P179" i="4" s="1"/>
  <c r="O178" i="4"/>
  <c r="N178" i="4"/>
  <c r="M178" i="4"/>
  <c r="P178" i="4" s="1"/>
  <c r="O177" i="4"/>
  <c r="N177" i="4"/>
  <c r="M177" i="4"/>
  <c r="P177" i="4" s="1"/>
  <c r="O176" i="4"/>
  <c r="N176" i="4"/>
  <c r="M176" i="4"/>
  <c r="P176" i="4" s="1"/>
  <c r="O175" i="4"/>
  <c r="N175" i="4"/>
  <c r="M175" i="4"/>
  <c r="P175" i="4" s="1"/>
  <c r="O174" i="4"/>
  <c r="N174" i="4"/>
  <c r="M174" i="4"/>
  <c r="P174" i="4" s="1"/>
  <c r="O173" i="4"/>
  <c r="N173" i="4"/>
  <c r="M173" i="4"/>
  <c r="P173" i="4" s="1"/>
  <c r="O172" i="4"/>
  <c r="N172" i="4"/>
  <c r="M172" i="4"/>
  <c r="L170" i="4"/>
  <c r="K170" i="4"/>
  <c r="J170" i="4"/>
  <c r="L169" i="4"/>
  <c r="K169" i="4"/>
  <c r="J169" i="4"/>
  <c r="O168" i="4"/>
  <c r="N168" i="4"/>
  <c r="M168" i="4"/>
  <c r="P168" i="4" s="1"/>
  <c r="O167" i="4"/>
  <c r="N167" i="4"/>
  <c r="M167" i="4"/>
  <c r="O166" i="4"/>
  <c r="N166" i="4"/>
  <c r="M166" i="4"/>
  <c r="P166" i="4" s="1"/>
  <c r="O165" i="4"/>
  <c r="N165" i="4"/>
  <c r="M165" i="4"/>
  <c r="O164" i="4"/>
  <c r="N164" i="4"/>
  <c r="M164" i="4"/>
  <c r="P164" i="4" s="1"/>
  <c r="L162" i="4"/>
  <c r="K162" i="4"/>
  <c r="J162" i="4"/>
  <c r="L161" i="4"/>
  <c r="K161" i="4"/>
  <c r="J161" i="4"/>
  <c r="O160" i="4"/>
  <c r="N160" i="4"/>
  <c r="M160" i="4"/>
  <c r="P160" i="4" s="1"/>
  <c r="O159" i="4"/>
  <c r="N159" i="4"/>
  <c r="M159" i="4"/>
  <c r="P159" i="4" s="1"/>
  <c r="O158" i="4"/>
  <c r="N158" i="4"/>
  <c r="M158" i="4"/>
  <c r="P158" i="4" s="1"/>
  <c r="O157" i="4"/>
  <c r="N157" i="4"/>
  <c r="M157" i="4"/>
  <c r="P157" i="4" s="1"/>
  <c r="O156" i="4"/>
  <c r="N156" i="4"/>
  <c r="M156" i="4"/>
  <c r="L154" i="4"/>
  <c r="T154" i="4" s="1"/>
  <c r="AC154" i="4" s="1"/>
  <c r="K154" i="4"/>
  <c r="S154" i="4" s="1"/>
  <c r="AB154" i="4" s="1"/>
  <c r="J154" i="4"/>
  <c r="L153" i="4"/>
  <c r="K153" i="4"/>
  <c r="J153" i="4"/>
  <c r="R153" i="4" s="1"/>
  <c r="AA153" i="4" s="1"/>
  <c r="P152" i="4"/>
  <c r="O152" i="4"/>
  <c r="N152" i="4"/>
  <c r="M152" i="4"/>
  <c r="O151" i="4"/>
  <c r="N151" i="4"/>
  <c r="M151" i="4"/>
  <c r="P151" i="4" s="1"/>
  <c r="O150" i="4"/>
  <c r="N150" i="4"/>
  <c r="M150" i="4"/>
  <c r="P150" i="4" s="1"/>
  <c r="O149" i="4"/>
  <c r="N149" i="4"/>
  <c r="M149" i="4"/>
  <c r="P149" i="4" s="1"/>
  <c r="O148" i="4"/>
  <c r="N148" i="4"/>
  <c r="M148" i="4"/>
  <c r="P148" i="4" s="1"/>
  <c r="O147" i="4"/>
  <c r="N147" i="4"/>
  <c r="M147" i="4"/>
  <c r="P147" i="4" s="1"/>
  <c r="O146" i="4"/>
  <c r="N146" i="4"/>
  <c r="M146" i="4"/>
  <c r="P146" i="4" s="1"/>
  <c r="O145" i="4"/>
  <c r="N145" i="4"/>
  <c r="M145" i="4"/>
  <c r="P145" i="4" s="1"/>
  <c r="O144" i="4"/>
  <c r="N144" i="4"/>
  <c r="M144" i="4"/>
  <c r="L142" i="4"/>
  <c r="T142" i="4" s="1"/>
  <c r="AC142" i="4" s="1"/>
  <c r="K142" i="4"/>
  <c r="S142" i="4" s="1"/>
  <c r="AB142" i="4" s="1"/>
  <c r="J142" i="4"/>
  <c r="R142" i="4" s="1"/>
  <c r="AA142" i="4" s="1"/>
  <c r="L141" i="4"/>
  <c r="K141" i="4"/>
  <c r="S141" i="4" s="1"/>
  <c r="J141" i="4"/>
  <c r="R141" i="4" s="1"/>
  <c r="AA141" i="4" s="1"/>
  <c r="O140" i="4"/>
  <c r="N140" i="4"/>
  <c r="M140" i="4"/>
  <c r="P140" i="4" s="1"/>
  <c r="O139" i="4"/>
  <c r="N139" i="4"/>
  <c r="M139" i="4"/>
  <c r="P139" i="4" s="1"/>
  <c r="O138" i="4"/>
  <c r="N138" i="4"/>
  <c r="M138" i="4"/>
  <c r="P138" i="4" s="1"/>
  <c r="O137" i="4"/>
  <c r="N137" i="4"/>
  <c r="M137" i="4"/>
  <c r="P137" i="4" s="1"/>
  <c r="O136" i="4"/>
  <c r="N136" i="4"/>
  <c r="M136" i="4"/>
  <c r="P136" i="4" s="1"/>
  <c r="O135" i="4"/>
  <c r="N135" i="4"/>
  <c r="M135" i="4"/>
  <c r="P135" i="4" s="1"/>
  <c r="O134" i="4"/>
  <c r="N134" i="4"/>
  <c r="M134" i="4"/>
  <c r="P134" i="4" s="1"/>
  <c r="O133" i="4"/>
  <c r="N133" i="4"/>
  <c r="M133" i="4"/>
  <c r="P133" i="4" s="1"/>
  <c r="O132" i="4"/>
  <c r="N132" i="4"/>
  <c r="M132" i="4"/>
  <c r="L130" i="4"/>
  <c r="K130" i="4"/>
  <c r="J130" i="4"/>
  <c r="L129" i="4"/>
  <c r="K129" i="4"/>
  <c r="J129" i="4"/>
  <c r="O128" i="4"/>
  <c r="N128" i="4"/>
  <c r="M128" i="4"/>
  <c r="P128" i="4" s="1"/>
  <c r="O127" i="4"/>
  <c r="N127" i="4"/>
  <c r="M127" i="4"/>
  <c r="P127" i="4" s="1"/>
  <c r="O126" i="4"/>
  <c r="N126" i="4"/>
  <c r="M126" i="4"/>
  <c r="P126" i="4" s="1"/>
  <c r="O125" i="4"/>
  <c r="N125" i="4"/>
  <c r="M125" i="4"/>
  <c r="P125" i="4" s="1"/>
  <c r="O124" i="4"/>
  <c r="N124" i="4"/>
  <c r="M124" i="4"/>
  <c r="P124" i="4" s="1"/>
  <c r="L121" i="4"/>
  <c r="K121" i="4"/>
  <c r="J121" i="4"/>
  <c r="L120" i="4"/>
  <c r="K120" i="4"/>
  <c r="J120" i="4"/>
  <c r="O119" i="4"/>
  <c r="N119" i="4"/>
  <c r="M119" i="4"/>
  <c r="P119" i="4" s="1"/>
  <c r="O118" i="4"/>
  <c r="N118" i="4"/>
  <c r="M118" i="4"/>
  <c r="P118" i="4" s="1"/>
  <c r="O117" i="4"/>
  <c r="N117" i="4"/>
  <c r="M117" i="4"/>
  <c r="P117" i="4" s="1"/>
  <c r="O116" i="4"/>
  <c r="N116" i="4"/>
  <c r="M116" i="4"/>
  <c r="P116" i="4" s="1"/>
  <c r="O115" i="4"/>
  <c r="N115" i="4"/>
  <c r="M115" i="4"/>
  <c r="L113" i="4"/>
  <c r="T113" i="4" s="1"/>
  <c r="AC113" i="4" s="1"/>
  <c r="K113" i="4"/>
  <c r="S113" i="4" s="1"/>
  <c r="AB113" i="4" s="1"/>
  <c r="J113" i="4"/>
  <c r="R113" i="4" s="1"/>
  <c r="AA113" i="4" s="1"/>
  <c r="L112" i="4"/>
  <c r="K112" i="4"/>
  <c r="S112" i="4" s="1"/>
  <c r="AB112" i="4" s="1"/>
  <c r="J112" i="4"/>
  <c r="R112" i="4" s="1"/>
  <c r="AA112" i="4" s="1"/>
  <c r="AE112" i="4" s="1"/>
  <c r="O111" i="4"/>
  <c r="N111" i="4"/>
  <c r="M111" i="4"/>
  <c r="P111" i="4" s="1"/>
  <c r="O110" i="4"/>
  <c r="N110" i="4"/>
  <c r="M110" i="4"/>
  <c r="P110" i="4" s="1"/>
  <c r="O109" i="4"/>
  <c r="N109" i="4"/>
  <c r="M109" i="4"/>
  <c r="P109" i="4" s="1"/>
  <c r="O108" i="4"/>
  <c r="N108" i="4"/>
  <c r="M108" i="4"/>
  <c r="P108" i="4" s="1"/>
  <c r="O107" i="4"/>
  <c r="N107" i="4"/>
  <c r="M107" i="4"/>
  <c r="P107" i="4" s="1"/>
  <c r="O106" i="4"/>
  <c r="N106" i="4"/>
  <c r="M106" i="4"/>
  <c r="P106" i="4" s="1"/>
  <c r="O105" i="4"/>
  <c r="N105" i="4"/>
  <c r="M105" i="4"/>
  <c r="P105" i="4" s="1"/>
  <c r="O104" i="4"/>
  <c r="N104" i="4"/>
  <c r="M104" i="4"/>
  <c r="P104" i="4" s="1"/>
  <c r="O103" i="4"/>
  <c r="N103" i="4"/>
  <c r="M103" i="4"/>
  <c r="P103" i="4" s="1"/>
  <c r="L101" i="4"/>
  <c r="T101" i="4" s="1"/>
  <c r="AC101" i="4" s="1"/>
  <c r="K101" i="4"/>
  <c r="S101" i="4" s="1"/>
  <c r="AB101" i="4" s="1"/>
  <c r="J101" i="4"/>
  <c r="R101" i="4" s="1"/>
  <c r="AA101" i="4" s="1"/>
  <c r="L100" i="4"/>
  <c r="T100" i="4" s="1"/>
  <c r="K100" i="4"/>
  <c r="S100" i="4" s="1"/>
  <c r="AB100" i="4" s="1"/>
  <c r="J100" i="4"/>
  <c r="O99" i="4"/>
  <c r="N99" i="4"/>
  <c r="M99" i="4"/>
  <c r="P99" i="4" s="1"/>
  <c r="O98" i="4"/>
  <c r="N98" i="4"/>
  <c r="M98" i="4"/>
  <c r="P98" i="4" s="1"/>
  <c r="O97" i="4"/>
  <c r="N97" i="4"/>
  <c r="M97" i="4"/>
  <c r="P97" i="4" s="1"/>
  <c r="O96" i="4"/>
  <c r="N96" i="4"/>
  <c r="M96" i="4"/>
  <c r="P96" i="4" s="1"/>
  <c r="O95" i="4"/>
  <c r="N95" i="4"/>
  <c r="M95" i="4"/>
  <c r="P95" i="4" s="1"/>
  <c r="O94" i="4"/>
  <c r="N94" i="4"/>
  <c r="M94" i="4"/>
  <c r="P94" i="4" s="1"/>
  <c r="O93" i="4"/>
  <c r="N93" i="4"/>
  <c r="M93" i="4"/>
  <c r="P93" i="4" s="1"/>
  <c r="O92" i="4"/>
  <c r="N92" i="4"/>
  <c r="M92" i="4"/>
  <c r="P92" i="4" s="1"/>
  <c r="O91" i="4"/>
  <c r="N91" i="4"/>
  <c r="M91" i="4"/>
  <c r="L89" i="4"/>
  <c r="K89" i="4"/>
  <c r="J89" i="4"/>
  <c r="L88" i="4"/>
  <c r="K88" i="4"/>
  <c r="J88" i="4"/>
  <c r="O87" i="4"/>
  <c r="N87" i="4"/>
  <c r="M87" i="4"/>
  <c r="P87" i="4" s="1"/>
  <c r="O86" i="4"/>
  <c r="N86" i="4"/>
  <c r="M86" i="4"/>
  <c r="P86" i="4" s="1"/>
  <c r="O85" i="4"/>
  <c r="N85" i="4"/>
  <c r="M85" i="4"/>
  <c r="P85" i="4" s="1"/>
  <c r="O84" i="4"/>
  <c r="N84" i="4"/>
  <c r="M84" i="4"/>
  <c r="P84" i="4" s="1"/>
  <c r="O83" i="4"/>
  <c r="N83" i="4"/>
  <c r="M83" i="4"/>
  <c r="P83" i="4" s="1"/>
  <c r="L81" i="4"/>
  <c r="K81" i="4"/>
  <c r="J81" i="4"/>
  <c r="L80" i="4"/>
  <c r="K80" i="4"/>
  <c r="J80" i="4"/>
  <c r="O79" i="4"/>
  <c r="N79" i="4"/>
  <c r="M79" i="4"/>
  <c r="P79" i="4" s="1"/>
  <c r="O78" i="4"/>
  <c r="O80" i="4" s="1"/>
  <c r="N78" i="4"/>
  <c r="M78" i="4"/>
  <c r="P78" i="4" s="1"/>
  <c r="O77" i="4"/>
  <c r="N77" i="4"/>
  <c r="M77" i="4"/>
  <c r="P77" i="4" s="1"/>
  <c r="O76" i="4"/>
  <c r="N76" i="4"/>
  <c r="M76" i="4"/>
  <c r="P76" i="4" s="1"/>
  <c r="O75" i="4"/>
  <c r="N75" i="4"/>
  <c r="M75" i="4"/>
  <c r="L73" i="4"/>
  <c r="T73" i="4" s="1"/>
  <c r="AC73" i="4" s="1"/>
  <c r="K73" i="4"/>
  <c r="S73" i="4" s="1"/>
  <c r="AB73" i="4" s="1"/>
  <c r="J73" i="4"/>
  <c r="R73" i="4" s="1"/>
  <c r="AA73" i="4" s="1"/>
  <c r="L72" i="4"/>
  <c r="K72" i="4"/>
  <c r="S72" i="4" s="1"/>
  <c r="AB72" i="4" s="1"/>
  <c r="J72" i="4"/>
  <c r="O71" i="4"/>
  <c r="N71" i="4"/>
  <c r="M71" i="4"/>
  <c r="P71" i="4" s="1"/>
  <c r="O70" i="4"/>
  <c r="N70" i="4"/>
  <c r="M70" i="4"/>
  <c r="P70" i="4" s="1"/>
  <c r="O69" i="4"/>
  <c r="N69" i="4"/>
  <c r="M69" i="4"/>
  <c r="P69" i="4" s="1"/>
  <c r="O68" i="4"/>
  <c r="N68" i="4"/>
  <c r="M68" i="4"/>
  <c r="P68" i="4" s="1"/>
  <c r="O67" i="4"/>
  <c r="N67" i="4"/>
  <c r="M67" i="4"/>
  <c r="P67" i="4" s="1"/>
  <c r="O66" i="4"/>
  <c r="N66" i="4"/>
  <c r="M66" i="4"/>
  <c r="P66" i="4" s="1"/>
  <c r="O65" i="4"/>
  <c r="N65" i="4"/>
  <c r="M65" i="4"/>
  <c r="P65" i="4" s="1"/>
  <c r="O64" i="4"/>
  <c r="N64" i="4"/>
  <c r="M64" i="4"/>
  <c r="P64" i="4" s="1"/>
  <c r="O63" i="4"/>
  <c r="N63" i="4"/>
  <c r="M63" i="4"/>
  <c r="P63" i="4" s="1"/>
  <c r="L61" i="4"/>
  <c r="T61" i="4" s="1"/>
  <c r="AC61" i="4" s="1"/>
  <c r="K61" i="4"/>
  <c r="S61" i="4" s="1"/>
  <c r="AB61" i="4" s="1"/>
  <c r="J61" i="4"/>
  <c r="R61" i="4" s="1"/>
  <c r="AA61" i="4" s="1"/>
  <c r="L60" i="4"/>
  <c r="K60" i="4"/>
  <c r="S60" i="4" s="1"/>
  <c r="AB60" i="4" s="1"/>
  <c r="J60" i="4"/>
  <c r="O59" i="4"/>
  <c r="N59" i="4"/>
  <c r="M59" i="4"/>
  <c r="P59" i="4" s="1"/>
  <c r="O58" i="4"/>
  <c r="N58" i="4"/>
  <c r="M58" i="4"/>
  <c r="P58" i="4" s="1"/>
  <c r="O57" i="4"/>
  <c r="N57" i="4"/>
  <c r="M57" i="4"/>
  <c r="P57" i="4" s="1"/>
  <c r="O56" i="4"/>
  <c r="N56" i="4"/>
  <c r="M56" i="4"/>
  <c r="P56" i="4" s="1"/>
  <c r="O55" i="4"/>
  <c r="N55" i="4"/>
  <c r="M55" i="4"/>
  <c r="P55" i="4" s="1"/>
  <c r="O54" i="4"/>
  <c r="N54" i="4"/>
  <c r="M54" i="4"/>
  <c r="P54" i="4" s="1"/>
  <c r="O53" i="4"/>
  <c r="N53" i="4"/>
  <c r="M53" i="4"/>
  <c r="P53" i="4" s="1"/>
  <c r="O52" i="4"/>
  <c r="N52" i="4"/>
  <c r="M52" i="4"/>
  <c r="P52" i="4" s="1"/>
  <c r="O51" i="4"/>
  <c r="N51" i="4"/>
  <c r="M51" i="4"/>
  <c r="L49" i="4"/>
  <c r="K49" i="4"/>
  <c r="J49" i="4"/>
  <c r="L48" i="4"/>
  <c r="K48" i="4"/>
  <c r="J48" i="4"/>
  <c r="O47" i="4"/>
  <c r="N47" i="4"/>
  <c r="M47" i="4"/>
  <c r="P47" i="4" s="1"/>
  <c r="O46" i="4"/>
  <c r="N46" i="4"/>
  <c r="M46" i="4"/>
  <c r="P46" i="4" s="1"/>
  <c r="O45" i="4"/>
  <c r="N45" i="4"/>
  <c r="M45" i="4"/>
  <c r="P45" i="4" s="1"/>
  <c r="O44" i="4"/>
  <c r="N44" i="4"/>
  <c r="N49" i="4" s="1"/>
  <c r="M44" i="4"/>
  <c r="O43" i="4"/>
  <c r="N43" i="4"/>
  <c r="M43" i="4"/>
  <c r="P43" i="4" s="1"/>
  <c r="L41" i="4"/>
  <c r="K41" i="4"/>
  <c r="J41" i="4"/>
  <c r="L40" i="4"/>
  <c r="K40" i="4"/>
  <c r="J40" i="4"/>
  <c r="O39" i="4"/>
  <c r="N39" i="4"/>
  <c r="M39" i="4"/>
  <c r="P39" i="4" s="1"/>
  <c r="O38" i="4"/>
  <c r="N38" i="4"/>
  <c r="M38" i="4"/>
  <c r="P38" i="4" s="1"/>
  <c r="O37" i="4"/>
  <c r="N37" i="4"/>
  <c r="M37" i="4"/>
  <c r="P37" i="4" s="1"/>
  <c r="O36" i="4"/>
  <c r="N36" i="4"/>
  <c r="M36" i="4"/>
  <c r="P36" i="4" s="1"/>
  <c r="O35" i="4"/>
  <c r="N35" i="4"/>
  <c r="M35" i="4"/>
  <c r="L33" i="4"/>
  <c r="T33" i="4" s="1"/>
  <c r="AC33" i="4" s="1"/>
  <c r="K33" i="4"/>
  <c r="S33" i="4" s="1"/>
  <c r="AB33" i="4" s="1"/>
  <c r="J33" i="4"/>
  <c r="R33" i="4" s="1"/>
  <c r="AA33" i="4" s="1"/>
  <c r="L32" i="4"/>
  <c r="K32" i="4"/>
  <c r="J32" i="4"/>
  <c r="R32" i="4" s="1"/>
  <c r="O31" i="4"/>
  <c r="N31" i="4"/>
  <c r="M31" i="4"/>
  <c r="P31" i="4" s="1"/>
  <c r="O30" i="4"/>
  <c r="N30" i="4"/>
  <c r="M30" i="4"/>
  <c r="P30" i="4" s="1"/>
  <c r="O29" i="4"/>
  <c r="N29" i="4"/>
  <c r="M29" i="4"/>
  <c r="P29" i="4" s="1"/>
  <c r="O28" i="4"/>
  <c r="N28" i="4"/>
  <c r="M28" i="4"/>
  <c r="P28" i="4" s="1"/>
  <c r="O27" i="4"/>
  <c r="N27" i="4"/>
  <c r="M27" i="4"/>
  <c r="P27" i="4" s="1"/>
  <c r="O26" i="4"/>
  <c r="N26" i="4"/>
  <c r="M26" i="4"/>
  <c r="P26" i="4" s="1"/>
  <c r="O25" i="4"/>
  <c r="N25" i="4"/>
  <c r="M25" i="4"/>
  <c r="P25" i="4" s="1"/>
  <c r="O24" i="4"/>
  <c r="N24" i="4"/>
  <c r="M24" i="4"/>
  <c r="P24" i="4" s="1"/>
  <c r="O23" i="4"/>
  <c r="N23" i="4"/>
  <c r="M23" i="4"/>
  <c r="P23" i="4" s="1"/>
  <c r="L21" i="4"/>
  <c r="T21" i="4" s="1"/>
  <c r="AC21" i="4" s="1"/>
  <c r="K21" i="4"/>
  <c r="S21" i="4" s="1"/>
  <c r="AB21" i="4" s="1"/>
  <c r="J21" i="4"/>
  <c r="R21" i="4" s="1"/>
  <c r="AA21" i="4" s="1"/>
  <c r="L20" i="4"/>
  <c r="T20" i="4" s="1"/>
  <c r="AC20" i="4" s="1"/>
  <c r="K20" i="4"/>
  <c r="J20" i="4"/>
  <c r="R20" i="4" s="1"/>
  <c r="AA20" i="4" s="1"/>
  <c r="O19" i="4"/>
  <c r="N19" i="4"/>
  <c r="M19" i="4"/>
  <c r="P19" i="4" s="1"/>
  <c r="O18" i="4"/>
  <c r="N18" i="4"/>
  <c r="M18" i="4"/>
  <c r="P18" i="4" s="1"/>
  <c r="O17" i="4"/>
  <c r="N17" i="4"/>
  <c r="M17" i="4"/>
  <c r="P17" i="4" s="1"/>
  <c r="O16" i="4"/>
  <c r="N16" i="4"/>
  <c r="M16" i="4"/>
  <c r="P16" i="4" s="1"/>
  <c r="O15" i="4"/>
  <c r="N15" i="4"/>
  <c r="M15" i="4"/>
  <c r="P15" i="4" s="1"/>
  <c r="O14" i="4"/>
  <c r="N14" i="4"/>
  <c r="M14" i="4"/>
  <c r="P14" i="4" s="1"/>
  <c r="O13" i="4"/>
  <c r="N13" i="4"/>
  <c r="M13" i="4"/>
  <c r="P13" i="4" s="1"/>
  <c r="O12" i="4"/>
  <c r="N12" i="4"/>
  <c r="M12" i="4"/>
  <c r="P12" i="4" s="1"/>
  <c r="O11" i="4"/>
  <c r="N11" i="4"/>
  <c r="M11" i="4"/>
  <c r="L9" i="4"/>
  <c r="K9" i="4"/>
  <c r="J9" i="4"/>
  <c r="L8" i="4"/>
  <c r="K8" i="4"/>
  <c r="J8" i="4"/>
  <c r="O7" i="4"/>
  <c r="N7" i="4"/>
  <c r="M7" i="4"/>
  <c r="P7" i="4" s="1"/>
  <c r="O6" i="4"/>
  <c r="N6" i="4"/>
  <c r="M6" i="4"/>
  <c r="P6" i="4" s="1"/>
  <c r="O5" i="4"/>
  <c r="N5" i="4"/>
  <c r="M5" i="4"/>
  <c r="P5" i="4" s="1"/>
  <c r="P4" i="4"/>
  <c r="O4" i="4"/>
  <c r="N4" i="4"/>
  <c r="M4" i="4"/>
  <c r="O3" i="4"/>
  <c r="N3" i="4"/>
  <c r="N9" i="4" s="1"/>
  <c r="M3" i="4"/>
  <c r="P3" i="4" s="1"/>
  <c r="L607" i="1"/>
  <c r="K607" i="1"/>
  <c r="J607" i="1"/>
  <c r="L606" i="1"/>
  <c r="K606" i="1"/>
  <c r="J606" i="1"/>
  <c r="M605" i="1"/>
  <c r="P605" i="1" s="1"/>
  <c r="O605" i="1"/>
  <c r="N605" i="1"/>
  <c r="M604" i="1"/>
  <c r="P604" i="1" s="1"/>
  <c r="O604" i="1"/>
  <c r="N604" i="1"/>
  <c r="M603" i="1"/>
  <c r="P603" i="1" s="1"/>
  <c r="O603" i="1"/>
  <c r="N603" i="1"/>
  <c r="M602" i="1"/>
  <c r="P602" i="1" s="1"/>
  <c r="O602" i="1"/>
  <c r="N602" i="1"/>
  <c r="N607" i="1" s="1"/>
  <c r="M601" i="1"/>
  <c r="M607" i="1" s="1"/>
  <c r="O601" i="1"/>
  <c r="O606" i="1" s="1"/>
  <c r="N601" i="1"/>
  <c r="N606" i="1" s="1"/>
  <c r="J598" i="1"/>
  <c r="L599" i="1"/>
  <c r="K599" i="1"/>
  <c r="J599" i="1"/>
  <c r="L598" i="1"/>
  <c r="K598" i="1"/>
  <c r="M597" i="1"/>
  <c r="P597" i="1" s="1"/>
  <c r="O597" i="1"/>
  <c r="N597" i="1"/>
  <c r="M596" i="1"/>
  <c r="P596" i="1" s="1"/>
  <c r="O596" i="1"/>
  <c r="N596" i="1"/>
  <c r="M595" i="1"/>
  <c r="P595" i="1"/>
  <c r="O595" i="1"/>
  <c r="N595" i="1"/>
  <c r="M594" i="1"/>
  <c r="P594" i="1" s="1"/>
  <c r="O594" i="1"/>
  <c r="N594" i="1"/>
  <c r="M593" i="1"/>
  <c r="P593" i="1" s="1"/>
  <c r="O593" i="1"/>
  <c r="N593" i="1"/>
  <c r="M592" i="1"/>
  <c r="P592" i="1" s="1"/>
  <c r="O592" i="1"/>
  <c r="N592" i="1"/>
  <c r="M591" i="1"/>
  <c r="P591" i="1" s="1"/>
  <c r="O591" i="1"/>
  <c r="N591" i="1"/>
  <c r="M590" i="1"/>
  <c r="P590" i="1" s="1"/>
  <c r="O590" i="1"/>
  <c r="N590" i="1"/>
  <c r="M589" i="1"/>
  <c r="M598" i="1" s="1"/>
  <c r="O589" i="1"/>
  <c r="O599" i="1" s="1"/>
  <c r="N589" i="1"/>
  <c r="L586" i="1"/>
  <c r="K586" i="1"/>
  <c r="J586" i="1"/>
  <c r="L585" i="1"/>
  <c r="K585" i="1"/>
  <c r="J585" i="1"/>
  <c r="M584" i="1"/>
  <c r="P584" i="1"/>
  <c r="O584" i="1"/>
  <c r="N584" i="1"/>
  <c r="M583" i="1"/>
  <c r="P583" i="1"/>
  <c r="O583" i="1"/>
  <c r="N583" i="1"/>
  <c r="M582" i="1"/>
  <c r="P582" i="1"/>
  <c r="O582" i="1"/>
  <c r="N582" i="1"/>
  <c r="M581" i="1"/>
  <c r="P581" i="1"/>
  <c r="O581" i="1"/>
  <c r="N581" i="1"/>
  <c r="M580" i="1"/>
  <c r="M586" i="1" s="1"/>
  <c r="P580" i="1"/>
  <c r="O580" i="1"/>
  <c r="O585" i="1" s="1"/>
  <c r="N580" i="1"/>
  <c r="N585" i="1" s="1"/>
  <c r="L577" i="1"/>
  <c r="K577" i="1"/>
  <c r="J577" i="1"/>
  <c r="L576" i="1"/>
  <c r="K576" i="1"/>
  <c r="J576" i="1"/>
  <c r="M575" i="1"/>
  <c r="P575" i="1" s="1"/>
  <c r="O575" i="1"/>
  <c r="N575" i="1"/>
  <c r="M574" i="1"/>
  <c r="P574" i="1"/>
  <c r="O574" i="1"/>
  <c r="N574" i="1"/>
  <c r="M573" i="1"/>
  <c r="P573" i="1" s="1"/>
  <c r="O573" i="1"/>
  <c r="N573" i="1"/>
  <c r="M572" i="1"/>
  <c r="P572" i="1" s="1"/>
  <c r="O572" i="1"/>
  <c r="N572" i="1"/>
  <c r="M571" i="1"/>
  <c r="O571" i="1"/>
  <c r="N571" i="1"/>
  <c r="N576" i="1" s="1"/>
  <c r="L569" i="1"/>
  <c r="K569" i="1"/>
  <c r="J569" i="1"/>
  <c r="L568" i="1"/>
  <c r="K568" i="1"/>
  <c r="J568" i="1"/>
  <c r="M567" i="1"/>
  <c r="P567" i="1" s="1"/>
  <c r="O567" i="1"/>
  <c r="N567" i="1"/>
  <c r="M566" i="1"/>
  <c r="P566" i="1"/>
  <c r="O566" i="1"/>
  <c r="N566" i="1"/>
  <c r="M565" i="1"/>
  <c r="P565" i="1" s="1"/>
  <c r="O565" i="1"/>
  <c r="N565" i="1"/>
  <c r="M564" i="1"/>
  <c r="P564" i="1"/>
  <c r="O564" i="1"/>
  <c r="N564" i="1"/>
  <c r="M563" i="1"/>
  <c r="P563" i="1" s="1"/>
  <c r="O563" i="1"/>
  <c r="N563" i="1"/>
  <c r="M562" i="1"/>
  <c r="P562" i="1"/>
  <c r="O562" i="1"/>
  <c r="N562" i="1"/>
  <c r="M561" i="1"/>
  <c r="P561" i="1" s="1"/>
  <c r="O561" i="1"/>
  <c r="N561" i="1"/>
  <c r="M560" i="1"/>
  <c r="P560" i="1"/>
  <c r="O560" i="1"/>
  <c r="N560" i="1"/>
  <c r="M559" i="1"/>
  <c r="O559" i="1"/>
  <c r="O568" i="1" s="1"/>
  <c r="N559" i="1"/>
  <c r="L557" i="1"/>
  <c r="K557" i="1"/>
  <c r="J557" i="1"/>
  <c r="L556" i="1"/>
  <c r="K556" i="1"/>
  <c r="J556" i="1"/>
  <c r="M555" i="1"/>
  <c r="P555" i="1" s="1"/>
  <c r="O555" i="1"/>
  <c r="N555" i="1"/>
  <c r="M554" i="1"/>
  <c r="P554" i="1" s="1"/>
  <c r="O554" i="1"/>
  <c r="N554" i="1"/>
  <c r="M553" i="1"/>
  <c r="P553" i="1"/>
  <c r="O553" i="1"/>
  <c r="N553" i="1"/>
  <c r="M552" i="1"/>
  <c r="P552" i="1" s="1"/>
  <c r="O552" i="1"/>
  <c r="N552" i="1"/>
  <c r="M551" i="1"/>
  <c r="P551" i="1"/>
  <c r="O551" i="1"/>
  <c r="N551" i="1"/>
  <c r="M550" i="1"/>
  <c r="P550" i="1" s="1"/>
  <c r="O550" i="1"/>
  <c r="N550" i="1"/>
  <c r="M549" i="1"/>
  <c r="P549" i="1" s="1"/>
  <c r="O549" i="1"/>
  <c r="N549" i="1"/>
  <c r="M548" i="1"/>
  <c r="P548" i="1" s="1"/>
  <c r="O548" i="1"/>
  <c r="N548" i="1"/>
  <c r="M547" i="1"/>
  <c r="P547" i="1" s="1"/>
  <c r="O547" i="1"/>
  <c r="O557" i="1" s="1"/>
  <c r="N547" i="1"/>
  <c r="L545" i="1"/>
  <c r="K545" i="1"/>
  <c r="J545" i="1"/>
  <c r="L544" i="1"/>
  <c r="K544" i="1"/>
  <c r="J544" i="1"/>
  <c r="M543" i="1"/>
  <c r="P543" i="1" s="1"/>
  <c r="O543" i="1"/>
  <c r="N543" i="1"/>
  <c r="M542" i="1"/>
  <c r="P542" i="1" s="1"/>
  <c r="O542" i="1"/>
  <c r="N542" i="1"/>
  <c r="M541" i="1"/>
  <c r="P541" i="1" s="1"/>
  <c r="O541" i="1"/>
  <c r="N541" i="1"/>
  <c r="M540" i="1"/>
  <c r="P540" i="1" s="1"/>
  <c r="O540" i="1"/>
  <c r="N540" i="1"/>
  <c r="M539" i="1"/>
  <c r="P539" i="1" s="1"/>
  <c r="O539" i="1"/>
  <c r="N539" i="1"/>
  <c r="M538" i="1"/>
  <c r="P538" i="1" s="1"/>
  <c r="O538" i="1"/>
  <c r="N538" i="1"/>
  <c r="M537" i="1"/>
  <c r="P537" i="1" s="1"/>
  <c r="O537" i="1"/>
  <c r="N537" i="1"/>
  <c r="M536" i="1"/>
  <c r="P536" i="1" s="1"/>
  <c r="O536" i="1"/>
  <c r="N536" i="1"/>
  <c r="M535" i="1"/>
  <c r="P535" i="1" s="1"/>
  <c r="O535" i="1"/>
  <c r="O544" i="1" s="1"/>
  <c r="N535" i="1"/>
  <c r="N544" i="1" s="1"/>
  <c r="O533" i="1"/>
  <c r="L533" i="1"/>
  <c r="K533" i="1"/>
  <c r="J533" i="1"/>
  <c r="L532" i="1"/>
  <c r="K532" i="1"/>
  <c r="J532" i="1"/>
  <c r="M531" i="1"/>
  <c r="P531" i="1" s="1"/>
  <c r="O531" i="1"/>
  <c r="N531" i="1"/>
  <c r="M530" i="1"/>
  <c r="P530" i="1" s="1"/>
  <c r="O530" i="1"/>
  <c r="N530" i="1"/>
  <c r="M529" i="1"/>
  <c r="P529" i="1" s="1"/>
  <c r="O529" i="1"/>
  <c r="N529" i="1"/>
  <c r="M528" i="1"/>
  <c r="P528" i="1" s="1"/>
  <c r="O528" i="1"/>
  <c r="N528" i="1"/>
  <c r="M527" i="1"/>
  <c r="P527" i="1" s="1"/>
  <c r="O527" i="1"/>
  <c r="N527" i="1"/>
  <c r="L525" i="1"/>
  <c r="K525" i="1"/>
  <c r="J525" i="1"/>
  <c r="L524" i="1"/>
  <c r="K524" i="1"/>
  <c r="J524" i="1"/>
  <c r="M523" i="1"/>
  <c r="P523" i="1"/>
  <c r="O523" i="1"/>
  <c r="N523" i="1"/>
  <c r="M522" i="1"/>
  <c r="P522" i="1" s="1"/>
  <c r="O522" i="1"/>
  <c r="N522" i="1"/>
  <c r="M521" i="1"/>
  <c r="P521" i="1"/>
  <c r="O521" i="1"/>
  <c r="N521" i="1"/>
  <c r="M520" i="1"/>
  <c r="P520" i="1" s="1"/>
  <c r="O520" i="1"/>
  <c r="N520" i="1"/>
  <c r="M519" i="1"/>
  <c r="P519" i="1"/>
  <c r="O519" i="1"/>
  <c r="O525" i="1" s="1"/>
  <c r="N519" i="1"/>
  <c r="N525" i="1" s="1"/>
  <c r="L517" i="1"/>
  <c r="K517" i="1"/>
  <c r="J517" i="1"/>
  <c r="L516" i="1"/>
  <c r="K516" i="1"/>
  <c r="J516" i="1"/>
  <c r="M515" i="1"/>
  <c r="P515" i="1" s="1"/>
  <c r="O515" i="1"/>
  <c r="N515" i="1"/>
  <c r="M514" i="1"/>
  <c r="P514" i="1" s="1"/>
  <c r="O514" i="1"/>
  <c r="N514" i="1"/>
  <c r="M513" i="1"/>
  <c r="P513" i="1" s="1"/>
  <c r="O513" i="1"/>
  <c r="N513" i="1"/>
  <c r="M512" i="1"/>
  <c r="P512" i="1" s="1"/>
  <c r="O512" i="1"/>
  <c r="N512" i="1"/>
  <c r="M511" i="1"/>
  <c r="P511" i="1" s="1"/>
  <c r="O511" i="1"/>
  <c r="N511" i="1"/>
  <c r="M510" i="1"/>
  <c r="P510" i="1" s="1"/>
  <c r="O510" i="1"/>
  <c r="N510" i="1"/>
  <c r="M509" i="1"/>
  <c r="P509" i="1"/>
  <c r="O509" i="1"/>
  <c r="N509" i="1"/>
  <c r="M508" i="1"/>
  <c r="P508" i="1" s="1"/>
  <c r="O508" i="1"/>
  <c r="N508" i="1"/>
  <c r="M507" i="1"/>
  <c r="O507" i="1"/>
  <c r="O517" i="1" s="1"/>
  <c r="N507" i="1"/>
  <c r="L505" i="1"/>
  <c r="K505" i="1"/>
  <c r="J505" i="1"/>
  <c r="L504" i="1"/>
  <c r="K504" i="1"/>
  <c r="J504" i="1"/>
  <c r="M503" i="1"/>
  <c r="P503" i="1" s="1"/>
  <c r="O503" i="1"/>
  <c r="N503" i="1"/>
  <c r="M502" i="1"/>
  <c r="P502" i="1" s="1"/>
  <c r="O502" i="1"/>
  <c r="N502" i="1"/>
  <c r="M501" i="1"/>
  <c r="P501" i="1" s="1"/>
  <c r="O501" i="1"/>
  <c r="N501" i="1"/>
  <c r="M500" i="1"/>
  <c r="P500" i="1" s="1"/>
  <c r="O500" i="1"/>
  <c r="N500" i="1"/>
  <c r="M499" i="1"/>
  <c r="M505" i="1" s="1"/>
  <c r="O499" i="1"/>
  <c r="O504" i="1" s="1"/>
  <c r="N499" i="1"/>
  <c r="J496" i="1"/>
  <c r="L497" i="1"/>
  <c r="K497" i="1"/>
  <c r="J497" i="1"/>
  <c r="L496" i="1"/>
  <c r="K496" i="1"/>
  <c r="M495" i="1"/>
  <c r="P495" i="1" s="1"/>
  <c r="O495" i="1"/>
  <c r="N495" i="1"/>
  <c r="M494" i="1"/>
  <c r="P494" i="1" s="1"/>
  <c r="O494" i="1"/>
  <c r="N494" i="1"/>
  <c r="M493" i="1"/>
  <c r="P493" i="1" s="1"/>
  <c r="O493" i="1"/>
  <c r="N493" i="1"/>
  <c r="M492" i="1"/>
  <c r="P492" i="1" s="1"/>
  <c r="O492" i="1"/>
  <c r="N492" i="1"/>
  <c r="M491" i="1"/>
  <c r="O491" i="1"/>
  <c r="O496" i="1" s="1"/>
  <c r="N491" i="1"/>
  <c r="L489" i="1"/>
  <c r="K489" i="1"/>
  <c r="J489" i="1"/>
  <c r="L488" i="1"/>
  <c r="K488" i="1"/>
  <c r="J488" i="1"/>
  <c r="M487" i="1"/>
  <c r="P487" i="1" s="1"/>
  <c r="O487" i="1"/>
  <c r="N487" i="1"/>
  <c r="M486" i="1"/>
  <c r="P486" i="1"/>
  <c r="O486" i="1"/>
  <c r="N486" i="1"/>
  <c r="M485" i="1"/>
  <c r="P485" i="1" s="1"/>
  <c r="O485" i="1"/>
  <c r="N485" i="1"/>
  <c r="M484" i="1"/>
  <c r="P484" i="1"/>
  <c r="O484" i="1"/>
  <c r="N484" i="1"/>
  <c r="M483" i="1"/>
  <c r="P483" i="1" s="1"/>
  <c r="O483" i="1"/>
  <c r="N483" i="1"/>
  <c r="M482" i="1"/>
  <c r="P482" i="1"/>
  <c r="O482" i="1"/>
  <c r="N482" i="1"/>
  <c r="M481" i="1"/>
  <c r="P481" i="1" s="1"/>
  <c r="O481" i="1"/>
  <c r="N481" i="1"/>
  <c r="M480" i="1"/>
  <c r="P480" i="1"/>
  <c r="O480" i="1"/>
  <c r="N480" i="1"/>
  <c r="M479" i="1"/>
  <c r="M488" i="1" s="1"/>
  <c r="O479" i="1"/>
  <c r="N479" i="1"/>
  <c r="N489" i="1" s="1"/>
  <c r="L477" i="1"/>
  <c r="K477" i="1"/>
  <c r="J477" i="1"/>
  <c r="L476" i="1"/>
  <c r="K476" i="1"/>
  <c r="J476" i="1"/>
  <c r="M475" i="1"/>
  <c r="P475" i="1" s="1"/>
  <c r="O475" i="1"/>
  <c r="N475" i="1"/>
  <c r="M474" i="1"/>
  <c r="P474" i="1" s="1"/>
  <c r="O474" i="1"/>
  <c r="N474" i="1"/>
  <c r="M473" i="1"/>
  <c r="P473" i="1"/>
  <c r="O473" i="1"/>
  <c r="N473" i="1"/>
  <c r="M472" i="1"/>
  <c r="P472" i="1" s="1"/>
  <c r="O472" i="1"/>
  <c r="N472" i="1"/>
  <c r="M471" i="1"/>
  <c r="P471" i="1"/>
  <c r="O471" i="1"/>
  <c r="O477" i="1" s="1"/>
  <c r="N471" i="1"/>
  <c r="M469" i="1"/>
  <c r="L469" i="1"/>
  <c r="K469" i="1"/>
  <c r="J469" i="1"/>
  <c r="L468" i="1"/>
  <c r="K468" i="1"/>
  <c r="J468" i="1"/>
  <c r="M467" i="1"/>
  <c r="P467" i="1"/>
  <c r="O467" i="1"/>
  <c r="N467" i="1"/>
  <c r="M466" i="1"/>
  <c r="P466" i="1" s="1"/>
  <c r="O466" i="1"/>
  <c r="N466" i="1"/>
  <c r="M465" i="1"/>
  <c r="P465" i="1"/>
  <c r="O465" i="1"/>
  <c r="N465" i="1"/>
  <c r="M464" i="1"/>
  <c r="P464" i="1" s="1"/>
  <c r="O464" i="1"/>
  <c r="N464" i="1"/>
  <c r="M463" i="1"/>
  <c r="P463" i="1"/>
  <c r="O463" i="1"/>
  <c r="O468" i="1" s="1"/>
  <c r="N463" i="1"/>
  <c r="L461" i="1"/>
  <c r="K461" i="1"/>
  <c r="J461" i="1"/>
  <c r="L460" i="1"/>
  <c r="K460" i="1"/>
  <c r="J460" i="1"/>
  <c r="M459" i="1"/>
  <c r="P459" i="1" s="1"/>
  <c r="O459" i="1"/>
  <c r="N459" i="1"/>
  <c r="M458" i="1"/>
  <c r="P458" i="1" s="1"/>
  <c r="O458" i="1"/>
  <c r="N458" i="1"/>
  <c r="M457" i="1"/>
  <c r="P457" i="1" s="1"/>
  <c r="O457" i="1"/>
  <c r="N457" i="1"/>
  <c r="M456" i="1"/>
  <c r="P456" i="1" s="1"/>
  <c r="O456" i="1"/>
  <c r="N456" i="1"/>
  <c r="M455" i="1"/>
  <c r="P455" i="1" s="1"/>
  <c r="O455" i="1"/>
  <c r="N455" i="1"/>
  <c r="M454" i="1"/>
  <c r="P454" i="1" s="1"/>
  <c r="O454" i="1"/>
  <c r="N454" i="1"/>
  <c r="M453" i="1"/>
  <c r="P453" i="1" s="1"/>
  <c r="O453" i="1"/>
  <c r="N453" i="1"/>
  <c r="M452" i="1"/>
  <c r="P452" i="1" s="1"/>
  <c r="O452" i="1"/>
  <c r="N452" i="1"/>
  <c r="M451" i="1"/>
  <c r="P451" i="1" s="1"/>
  <c r="O451" i="1"/>
  <c r="N451" i="1"/>
  <c r="N461" i="1" s="1"/>
  <c r="L449" i="1"/>
  <c r="K449" i="1"/>
  <c r="J449" i="1"/>
  <c r="L448" i="1"/>
  <c r="K448" i="1"/>
  <c r="J448" i="1"/>
  <c r="M447" i="1"/>
  <c r="P447" i="1" s="1"/>
  <c r="O447" i="1"/>
  <c r="N447" i="1"/>
  <c r="M446" i="1"/>
  <c r="P446" i="1"/>
  <c r="O446" i="1"/>
  <c r="N446" i="1"/>
  <c r="M445" i="1"/>
  <c r="P445" i="1" s="1"/>
  <c r="O445" i="1"/>
  <c r="N445" i="1"/>
  <c r="M444" i="1"/>
  <c r="P444" i="1"/>
  <c r="O444" i="1"/>
  <c r="N444" i="1"/>
  <c r="M443" i="1"/>
  <c r="P443" i="1" s="1"/>
  <c r="O443" i="1"/>
  <c r="N443" i="1"/>
  <c r="M442" i="1"/>
  <c r="P442" i="1"/>
  <c r="O442" i="1"/>
  <c r="N442" i="1"/>
  <c r="M441" i="1"/>
  <c r="P441" i="1" s="1"/>
  <c r="O441" i="1"/>
  <c r="N441" i="1"/>
  <c r="M440" i="1"/>
  <c r="P440" i="1"/>
  <c r="O440" i="1"/>
  <c r="N440" i="1"/>
  <c r="M439" i="1"/>
  <c r="M448" i="1" s="1"/>
  <c r="O439" i="1"/>
  <c r="O449" i="1" s="1"/>
  <c r="N439" i="1"/>
  <c r="N449" i="1" s="1"/>
  <c r="L437" i="1"/>
  <c r="K437" i="1"/>
  <c r="J437" i="1"/>
  <c r="L436" i="1"/>
  <c r="K436" i="1"/>
  <c r="J436" i="1"/>
  <c r="M435" i="1"/>
  <c r="P435" i="1" s="1"/>
  <c r="O435" i="1"/>
  <c r="N435" i="1"/>
  <c r="M434" i="1"/>
  <c r="P434" i="1" s="1"/>
  <c r="O434" i="1"/>
  <c r="N434" i="1"/>
  <c r="M433" i="1"/>
  <c r="P433" i="1"/>
  <c r="O433" i="1"/>
  <c r="N433" i="1"/>
  <c r="M432" i="1"/>
  <c r="P432" i="1" s="1"/>
  <c r="O432" i="1"/>
  <c r="N432" i="1"/>
  <c r="M431" i="1"/>
  <c r="P431" i="1" s="1"/>
  <c r="O431" i="1"/>
  <c r="O437" i="1" s="1"/>
  <c r="N431" i="1"/>
  <c r="L428" i="1"/>
  <c r="K428" i="1"/>
  <c r="J428" i="1"/>
  <c r="L427" i="1"/>
  <c r="K427" i="1"/>
  <c r="J427" i="1"/>
  <c r="M426" i="1"/>
  <c r="P426" i="1"/>
  <c r="O426" i="1"/>
  <c r="N426" i="1"/>
  <c r="M425" i="1"/>
  <c r="P425" i="1" s="1"/>
  <c r="O425" i="1"/>
  <c r="N425" i="1"/>
  <c r="M424" i="1"/>
  <c r="P424" i="1"/>
  <c r="O424" i="1"/>
  <c r="N424" i="1"/>
  <c r="M423" i="1"/>
  <c r="M428" i="1" s="1"/>
  <c r="O423" i="1"/>
  <c r="N423" i="1"/>
  <c r="M422" i="1"/>
  <c r="P422" i="1"/>
  <c r="O422" i="1"/>
  <c r="N422" i="1"/>
  <c r="L420" i="1"/>
  <c r="K420" i="1"/>
  <c r="J420" i="1"/>
  <c r="L419" i="1"/>
  <c r="K419" i="1"/>
  <c r="J419" i="1"/>
  <c r="M418" i="1"/>
  <c r="P418" i="1" s="1"/>
  <c r="O418" i="1"/>
  <c r="O420" i="1" s="1"/>
  <c r="N418" i="1"/>
  <c r="M417" i="1"/>
  <c r="P417" i="1"/>
  <c r="O417" i="1"/>
  <c r="N417" i="1"/>
  <c r="M416" i="1"/>
  <c r="P416" i="1" s="1"/>
  <c r="O416" i="1"/>
  <c r="N416" i="1"/>
  <c r="M415" i="1"/>
  <c r="P415" i="1" s="1"/>
  <c r="O415" i="1"/>
  <c r="N415" i="1"/>
  <c r="M414" i="1"/>
  <c r="P414" i="1" s="1"/>
  <c r="O414" i="1"/>
  <c r="N414" i="1"/>
  <c r="M413" i="1"/>
  <c r="P413" i="1"/>
  <c r="O413" i="1"/>
  <c r="N413" i="1"/>
  <c r="M412" i="1"/>
  <c r="P412" i="1" s="1"/>
  <c r="O412" i="1"/>
  <c r="N412" i="1"/>
  <c r="M411" i="1"/>
  <c r="O411" i="1"/>
  <c r="N411" i="1"/>
  <c r="M410" i="1"/>
  <c r="P410" i="1" s="1"/>
  <c r="O410" i="1"/>
  <c r="N410" i="1"/>
  <c r="L408" i="1"/>
  <c r="K408" i="1"/>
  <c r="J408" i="1"/>
  <c r="L407" i="1"/>
  <c r="K407" i="1"/>
  <c r="J407" i="1"/>
  <c r="M406" i="1"/>
  <c r="P406" i="1"/>
  <c r="O406" i="1"/>
  <c r="N406" i="1"/>
  <c r="M405" i="1"/>
  <c r="P405" i="1" s="1"/>
  <c r="O405" i="1"/>
  <c r="N405" i="1"/>
  <c r="M404" i="1"/>
  <c r="P404" i="1"/>
  <c r="O404" i="1"/>
  <c r="N404" i="1"/>
  <c r="M403" i="1"/>
  <c r="P403" i="1" s="1"/>
  <c r="O403" i="1"/>
  <c r="N403" i="1"/>
  <c r="M402" i="1"/>
  <c r="P402" i="1"/>
  <c r="O402" i="1"/>
  <c r="N402" i="1"/>
  <c r="M401" i="1"/>
  <c r="P401" i="1" s="1"/>
  <c r="O401" i="1"/>
  <c r="N401" i="1"/>
  <c r="M400" i="1"/>
  <c r="P400" i="1"/>
  <c r="O400" i="1"/>
  <c r="N400" i="1"/>
  <c r="M399" i="1"/>
  <c r="P399" i="1" s="1"/>
  <c r="O399" i="1"/>
  <c r="N399" i="1"/>
  <c r="M398" i="1"/>
  <c r="M407" i="1" s="1"/>
  <c r="P398" i="1"/>
  <c r="O398" i="1"/>
  <c r="N398" i="1"/>
  <c r="N408" i="1" s="1"/>
  <c r="L396" i="1"/>
  <c r="K396" i="1"/>
  <c r="J396" i="1"/>
  <c r="L395" i="1"/>
  <c r="K395" i="1"/>
  <c r="J395" i="1"/>
  <c r="M394" i="1"/>
  <c r="P394" i="1" s="1"/>
  <c r="O394" i="1"/>
  <c r="N394" i="1"/>
  <c r="M393" i="1"/>
  <c r="P393" i="1" s="1"/>
  <c r="O393" i="1"/>
  <c r="N393" i="1"/>
  <c r="M392" i="1"/>
  <c r="P392" i="1" s="1"/>
  <c r="O392" i="1"/>
  <c r="N392" i="1"/>
  <c r="M391" i="1"/>
  <c r="P391" i="1" s="1"/>
  <c r="O391" i="1"/>
  <c r="N391" i="1"/>
  <c r="M390" i="1"/>
  <c r="P390" i="1"/>
  <c r="O390" i="1"/>
  <c r="O396" i="1" s="1"/>
  <c r="N390" i="1"/>
  <c r="L388" i="1"/>
  <c r="K388" i="1"/>
  <c r="J388" i="1"/>
  <c r="L387" i="1"/>
  <c r="K387" i="1"/>
  <c r="J387" i="1"/>
  <c r="M386" i="1"/>
  <c r="P386" i="1" s="1"/>
  <c r="O386" i="1"/>
  <c r="N386" i="1"/>
  <c r="M385" i="1"/>
  <c r="P385" i="1"/>
  <c r="O385" i="1"/>
  <c r="N385" i="1"/>
  <c r="M384" i="1"/>
  <c r="P384" i="1" s="1"/>
  <c r="O384" i="1"/>
  <c r="N384" i="1"/>
  <c r="M383" i="1"/>
  <c r="P383" i="1"/>
  <c r="O383" i="1"/>
  <c r="N383" i="1"/>
  <c r="M382" i="1"/>
  <c r="M387" i="1" s="1"/>
  <c r="O382" i="1"/>
  <c r="N382" i="1"/>
  <c r="N387" i="1" s="1"/>
  <c r="L380" i="1"/>
  <c r="K380" i="1"/>
  <c r="J380" i="1"/>
  <c r="L379" i="1"/>
  <c r="K379" i="1"/>
  <c r="J379" i="1"/>
  <c r="M378" i="1"/>
  <c r="P378" i="1" s="1"/>
  <c r="O378" i="1"/>
  <c r="N378" i="1"/>
  <c r="M377" i="1"/>
  <c r="P377" i="1"/>
  <c r="O377" i="1"/>
  <c r="N377" i="1"/>
  <c r="M376" i="1"/>
  <c r="P376" i="1" s="1"/>
  <c r="O376" i="1"/>
  <c r="N376" i="1"/>
  <c r="M375" i="1"/>
  <c r="P375" i="1" s="1"/>
  <c r="O375" i="1"/>
  <c r="N375" i="1"/>
  <c r="M374" i="1"/>
  <c r="P374" i="1" s="1"/>
  <c r="O374" i="1"/>
  <c r="N374" i="1"/>
  <c r="M373" i="1"/>
  <c r="P373" i="1" s="1"/>
  <c r="O373" i="1"/>
  <c r="N373" i="1"/>
  <c r="M372" i="1"/>
  <c r="P372" i="1" s="1"/>
  <c r="O372" i="1"/>
  <c r="N372" i="1"/>
  <c r="M371" i="1"/>
  <c r="P371" i="1" s="1"/>
  <c r="O371" i="1"/>
  <c r="N371" i="1"/>
  <c r="M370" i="1"/>
  <c r="P370" i="1" s="1"/>
  <c r="O370" i="1"/>
  <c r="O379" i="1" s="1"/>
  <c r="N370" i="1"/>
  <c r="J367" i="1"/>
  <c r="L368" i="1"/>
  <c r="K368" i="1"/>
  <c r="J368" i="1"/>
  <c r="O367" i="1"/>
  <c r="L367" i="1"/>
  <c r="K367" i="1"/>
  <c r="M366" i="1"/>
  <c r="P366" i="1"/>
  <c r="O366" i="1"/>
  <c r="N366" i="1"/>
  <c r="M365" i="1"/>
  <c r="P365" i="1" s="1"/>
  <c r="O365" i="1"/>
  <c r="N365" i="1"/>
  <c r="M364" i="1"/>
  <c r="P364" i="1"/>
  <c r="O364" i="1"/>
  <c r="N364" i="1"/>
  <c r="M363" i="1"/>
  <c r="P363" i="1" s="1"/>
  <c r="O363" i="1"/>
  <c r="N363" i="1"/>
  <c r="M362" i="1"/>
  <c r="P362" i="1"/>
  <c r="O362" i="1"/>
  <c r="N362" i="1"/>
  <c r="M361" i="1"/>
  <c r="P361" i="1" s="1"/>
  <c r="O361" i="1"/>
  <c r="N361" i="1"/>
  <c r="M360" i="1"/>
  <c r="P360" i="1"/>
  <c r="O360" i="1"/>
  <c r="N360" i="1"/>
  <c r="M359" i="1"/>
  <c r="P359" i="1" s="1"/>
  <c r="O359" i="1"/>
  <c r="N359" i="1"/>
  <c r="M358" i="1"/>
  <c r="M368" i="1" s="1"/>
  <c r="P358" i="1"/>
  <c r="O358" i="1"/>
  <c r="O368" i="1" s="1"/>
  <c r="N358" i="1"/>
  <c r="O356" i="1"/>
  <c r="L356" i="1"/>
  <c r="K356" i="1"/>
  <c r="J356" i="1"/>
  <c r="L355" i="1"/>
  <c r="K355" i="1"/>
  <c r="J355" i="1"/>
  <c r="M354" i="1"/>
  <c r="P354" i="1"/>
  <c r="O354" i="1"/>
  <c r="N354" i="1"/>
  <c r="M353" i="1"/>
  <c r="P353" i="1" s="1"/>
  <c r="O353" i="1"/>
  <c r="N353" i="1"/>
  <c r="M352" i="1"/>
  <c r="P352" i="1" s="1"/>
  <c r="O352" i="1"/>
  <c r="N352" i="1"/>
  <c r="M351" i="1"/>
  <c r="P351" i="1" s="1"/>
  <c r="O351" i="1"/>
  <c r="N351" i="1"/>
  <c r="M350" i="1"/>
  <c r="P350" i="1"/>
  <c r="O350" i="1"/>
  <c r="O355" i="1" s="1"/>
  <c r="N350" i="1"/>
  <c r="M348" i="1"/>
  <c r="L348" i="1"/>
  <c r="K348" i="1"/>
  <c r="J348" i="1"/>
  <c r="L347" i="1"/>
  <c r="K347" i="1"/>
  <c r="J347" i="1"/>
  <c r="M346" i="1"/>
  <c r="P346" i="1"/>
  <c r="O346" i="1"/>
  <c r="N346" i="1"/>
  <c r="M345" i="1"/>
  <c r="P345" i="1" s="1"/>
  <c r="O345" i="1"/>
  <c r="N345" i="1"/>
  <c r="M344" i="1"/>
  <c r="P344" i="1"/>
  <c r="O344" i="1"/>
  <c r="N344" i="1"/>
  <c r="M343" i="1"/>
  <c r="P343" i="1" s="1"/>
  <c r="O343" i="1"/>
  <c r="N343" i="1"/>
  <c r="M342" i="1"/>
  <c r="P342" i="1"/>
  <c r="O342" i="1"/>
  <c r="N342" i="1"/>
  <c r="L340" i="1"/>
  <c r="K340" i="1"/>
  <c r="J340" i="1"/>
  <c r="L339" i="1"/>
  <c r="K339" i="1"/>
  <c r="J339" i="1"/>
  <c r="M338" i="1"/>
  <c r="P338" i="1" s="1"/>
  <c r="O338" i="1"/>
  <c r="N338" i="1"/>
  <c r="M337" i="1"/>
  <c r="P337" i="1"/>
  <c r="O337" i="1"/>
  <c r="N337" i="1"/>
  <c r="M336" i="1"/>
  <c r="P336" i="1" s="1"/>
  <c r="O336" i="1"/>
  <c r="N336" i="1"/>
  <c r="M335" i="1"/>
  <c r="P335" i="1" s="1"/>
  <c r="O335" i="1"/>
  <c r="N335" i="1"/>
  <c r="M334" i="1"/>
  <c r="P334" i="1" s="1"/>
  <c r="O334" i="1"/>
  <c r="N334" i="1"/>
  <c r="M333" i="1"/>
  <c r="P333" i="1"/>
  <c r="O333" i="1"/>
  <c r="N333" i="1"/>
  <c r="M332" i="1"/>
  <c r="P332" i="1" s="1"/>
  <c r="O332" i="1"/>
  <c r="N332" i="1"/>
  <c r="M331" i="1"/>
  <c r="P331" i="1" s="1"/>
  <c r="O331" i="1"/>
  <c r="N331" i="1"/>
  <c r="M330" i="1"/>
  <c r="P330" i="1" s="1"/>
  <c r="O330" i="1"/>
  <c r="N330" i="1"/>
  <c r="K327" i="1"/>
  <c r="L327" i="1"/>
  <c r="K328" i="1"/>
  <c r="L328" i="1"/>
  <c r="J328" i="1"/>
  <c r="J327" i="1"/>
  <c r="M326" i="1"/>
  <c r="P326" i="1"/>
  <c r="O326" i="1"/>
  <c r="N326" i="1"/>
  <c r="M325" i="1"/>
  <c r="P325" i="1" s="1"/>
  <c r="O325" i="1"/>
  <c r="N325" i="1"/>
  <c r="M324" i="1"/>
  <c r="P324" i="1"/>
  <c r="O324" i="1"/>
  <c r="N324" i="1"/>
  <c r="M323" i="1"/>
  <c r="P323" i="1" s="1"/>
  <c r="O323" i="1"/>
  <c r="N323" i="1"/>
  <c r="M322" i="1"/>
  <c r="P322" i="1"/>
  <c r="O322" i="1"/>
  <c r="N322" i="1"/>
  <c r="M321" i="1"/>
  <c r="P321" i="1" s="1"/>
  <c r="O321" i="1"/>
  <c r="N321" i="1"/>
  <c r="M320" i="1"/>
  <c r="P320" i="1"/>
  <c r="O320" i="1"/>
  <c r="N320" i="1"/>
  <c r="M319" i="1"/>
  <c r="M328" i="1" s="1"/>
  <c r="O319" i="1"/>
  <c r="N319" i="1"/>
  <c r="M318" i="1"/>
  <c r="P318" i="1"/>
  <c r="O318" i="1"/>
  <c r="O327" i="1" s="1"/>
  <c r="N318" i="1"/>
  <c r="N327" i="1" s="1"/>
  <c r="K315" i="1"/>
  <c r="L315" i="1"/>
  <c r="K316" i="1"/>
  <c r="L316" i="1"/>
  <c r="J316" i="1"/>
  <c r="J315" i="1"/>
  <c r="M314" i="1"/>
  <c r="P314" i="1" s="1"/>
  <c r="O314" i="1"/>
  <c r="N314" i="1"/>
  <c r="M313" i="1"/>
  <c r="P313" i="1" s="1"/>
  <c r="O313" i="1"/>
  <c r="N313" i="1"/>
  <c r="M312" i="1"/>
  <c r="P312" i="1"/>
  <c r="O312" i="1"/>
  <c r="N312" i="1"/>
  <c r="M311" i="1"/>
  <c r="P311" i="1" s="1"/>
  <c r="O311" i="1"/>
  <c r="N311" i="1"/>
  <c r="M310" i="1"/>
  <c r="P310" i="1" s="1"/>
  <c r="O310" i="1"/>
  <c r="O315" i="1" s="1"/>
  <c r="N310" i="1"/>
  <c r="M308" i="1"/>
  <c r="L308" i="1"/>
  <c r="K308" i="1"/>
  <c r="J308" i="1"/>
  <c r="L307" i="1"/>
  <c r="K307" i="1"/>
  <c r="J307" i="1"/>
  <c r="M306" i="1"/>
  <c r="P306" i="1"/>
  <c r="O306" i="1"/>
  <c r="N306" i="1"/>
  <c r="M305" i="1"/>
  <c r="P305" i="1" s="1"/>
  <c r="P307" i="1" s="1"/>
  <c r="O305" i="1"/>
  <c r="O307" i="1" s="1"/>
  <c r="N305" i="1"/>
  <c r="M304" i="1"/>
  <c r="P304" i="1"/>
  <c r="P308" i="1" s="1"/>
  <c r="O304" i="1"/>
  <c r="N304" i="1"/>
  <c r="L302" i="1"/>
  <c r="K302" i="1"/>
  <c r="J302" i="1"/>
  <c r="L301" i="1"/>
  <c r="K301" i="1"/>
  <c r="J301" i="1"/>
  <c r="M300" i="1"/>
  <c r="P300" i="1"/>
  <c r="O300" i="1"/>
  <c r="N300" i="1"/>
  <c r="M299" i="1"/>
  <c r="M301" i="1" s="1"/>
  <c r="O299" i="1"/>
  <c r="O302" i="1" s="1"/>
  <c r="N299" i="1"/>
  <c r="M298" i="1"/>
  <c r="P298" i="1" s="1"/>
  <c r="O298" i="1"/>
  <c r="N298" i="1"/>
  <c r="M296" i="1"/>
  <c r="L296" i="1"/>
  <c r="K296" i="1"/>
  <c r="J296" i="1"/>
  <c r="L295" i="1"/>
  <c r="K295" i="1"/>
  <c r="J295" i="1"/>
  <c r="L290" i="1"/>
  <c r="K290" i="1"/>
  <c r="J290" i="1"/>
  <c r="L289" i="1"/>
  <c r="K289" i="1"/>
  <c r="J289" i="1"/>
  <c r="M294" i="1"/>
  <c r="P294" i="1" s="1"/>
  <c r="O294" i="1"/>
  <c r="N294" i="1"/>
  <c r="M293" i="1"/>
  <c r="P293" i="1" s="1"/>
  <c r="O293" i="1"/>
  <c r="O295" i="1" s="1"/>
  <c r="N293" i="1"/>
  <c r="M292" i="1"/>
  <c r="P292" i="1" s="1"/>
  <c r="O292" i="1"/>
  <c r="N292" i="1"/>
  <c r="M288" i="1"/>
  <c r="P288" i="1" s="1"/>
  <c r="O288" i="1"/>
  <c r="N288" i="1"/>
  <c r="M287" i="1"/>
  <c r="P287" i="1" s="1"/>
  <c r="O287" i="1"/>
  <c r="N287" i="1"/>
  <c r="M286" i="1"/>
  <c r="P286" i="1"/>
  <c r="O286" i="1"/>
  <c r="O289" i="1" s="1"/>
  <c r="N286" i="1"/>
  <c r="L284" i="1"/>
  <c r="K284" i="1"/>
  <c r="J284" i="1"/>
  <c r="L283" i="1"/>
  <c r="K283" i="1"/>
  <c r="J283" i="1"/>
  <c r="M282" i="1"/>
  <c r="P282" i="1"/>
  <c r="O282" i="1"/>
  <c r="N282" i="1"/>
  <c r="M281" i="1"/>
  <c r="P281" i="1" s="1"/>
  <c r="O281" i="1"/>
  <c r="N281" i="1"/>
  <c r="M280" i="1"/>
  <c r="P280" i="1"/>
  <c r="O280" i="1"/>
  <c r="N280" i="1"/>
  <c r="L278" i="1"/>
  <c r="K278" i="1"/>
  <c r="J278" i="1"/>
  <c r="L277" i="1"/>
  <c r="K277" i="1"/>
  <c r="J277" i="1"/>
  <c r="M276" i="1"/>
  <c r="P276" i="1" s="1"/>
  <c r="O276" i="1"/>
  <c r="N276" i="1"/>
  <c r="M275" i="1"/>
  <c r="P275" i="1"/>
  <c r="O275" i="1"/>
  <c r="N275" i="1"/>
  <c r="M274" i="1"/>
  <c r="P274" i="1" s="1"/>
  <c r="O274" i="1"/>
  <c r="O277" i="1" s="1"/>
  <c r="N274" i="1"/>
  <c r="L272" i="1"/>
  <c r="K272" i="1"/>
  <c r="J272" i="1"/>
  <c r="L271" i="1"/>
  <c r="K271" i="1"/>
  <c r="J271" i="1"/>
  <c r="M270" i="1"/>
  <c r="P270" i="1" s="1"/>
  <c r="O270" i="1"/>
  <c r="N270" i="1"/>
  <c r="M269" i="1"/>
  <c r="P269" i="1" s="1"/>
  <c r="O269" i="1"/>
  <c r="N269" i="1"/>
  <c r="N272" i="1" s="1"/>
  <c r="M268" i="1"/>
  <c r="P268" i="1" s="1"/>
  <c r="O268" i="1"/>
  <c r="N268" i="1"/>
  <c r="L265" i="1"/>
  <c r="K265" i="1"/>
  <c r="J265" i="1"/>
  <c r="L264" i="1"/>
  <c r="K264" i="1"/>
  <c r="J264" i="1"/>
  <c r="M263" i="1"/>
  <c r="P263" i="1"/>
  <c r="O263" i="1"/>
  <c r="N263" i="1"/>
  <c r="M262" i="1"/>
  <c r="P262" i="1" s="1"/>
  <c r="O262" i="1"/>
  <c r="N262" i="1"/>
  <c r="M261" i="1"/>
  <c r="P261" i="1" s="1"/>
  <c r="P264" i="1" s="1"/>
  <c r="O261" i="1"/>
  <c r="O264" i="1" s="1"/>
  <c r="N261" i="1"/>
  <c r="N265" i="1" s="1"/>
  <c r="L258" i="1"/>
  <c r="K258" i="1"/>
  <c r="J258" i="1"/>
  <c r="L257" i="1"/>
  <c r="K257" i="1"/>
  <c r="J257" i="1"/>
  <c r="M256" i="1"/>
  <c r="P256" i="1" s="1"/>
  <c r="O256" i="1"/>
  <c r="N256" i="1"/>
  <c r="M255" i="1"/>
  <c r="P255" i="1" s="1"/>
  <c r="O255" i="1"/>
  <c r="N255" i="1"/>
  <c r="M254" i="1"/>
  <c r="P254" i="1"/>
  <c r="O254" i="1"/>
  <c r="O258" i="1" s="1"/>
  <c r="N254" i="1"/>
  <c r="L249" i="1"/>
  <c r="K249" i="1"/>
  <c r="J249" i="1"/>
  <c r="L248" i="1"/>
  <c r="K248" i="1"/>
  <c r="J248" i="1"/>
  <c r="M247" i="1"/>
  <c r="P247" i="1" s="1"/>
  <c r="O247" i="1"/>
  <c r="N247" i="1"/>
  <c r="M246" i="1"/>
  <c r="M248" i="1" s="1"/>
  <c r="O246" i="1"/>
  <c r="N246" i="1"/>
  <c r="M245" i="1"/>
  <c r="P245" i="1" s="1"/>
  <c r="O245" i="1"/>
  <c r="O248" i="1" s="1"/>
  <c r="N245" i="1"/>
  <c r="M243" i="1"/>
  <c r="L243" i="1"/>
  <c r="K243" i="1"/>
  <c r="J243" i="1"/>
  <c r="L242" i="1"/>
  <c r="K242" i="1"/>
  <c r="J242" i="1"/>
  <c r="M241" i="1"/>
  <c r="P241" i="1" s="1"/>
  <c r="O241" i="1"/>
  <c r="N241" i="1"/>
  <c r="M240" i="1"/>
  <c r="P240" i="1"/>
  <c r="O240" i="1"/>
  <c r="N240" i="1"/>
  <c r="M239" i="1"/>
  <c r="P239" i="1" s="1"/>
  <c r="O239" i="1"/>
  <c r="N239" i="1"/>
  <c r="N242" i="1" s="1"/>
  <c r="L237" i="1"/>
  <c r="K237" i="1"/>
  <c r="J237" i="1"/>
  <c r="L236" i="1"/>
  <c r="K236" i="1"/>
  <c r="J236" i="1"/>
  <c r="M235" i="1"/>
  <c r="P235" i="1" s="1"/>
  <c r="O235" i="1"/>
  <c r="N235" i="1"/>
  <c r="M234" i="1"/>
  <c r="P234" i="1" s="1"/>
  <c r="O234" i="1"/>
  <c r="N234" i="1"/>
  <c r="M233" i="1"/>
  <c r="O233" i="1"/>
  <c r="O236" i="1" s="1"/>
  <c r="N233" i="1"/>
  <c r="N237" i="1" s="1"/>
  <c r="L231" i="1"/>
  <c r="K231" i="1"/>
  <c r="J231" i="1"/>
  <c r="L230" i="1"/>
  <c r="K230" i="1"/>
  <c r="J230" i="1"/>
  <c r="M229" i="1"/>
  <c r="P229" i="1" s="1"/>
  <c r="O229" i="1"/>
  <c r="N229" i="1"/>
  <c r="M228" i="1"/>
  <c r="P228" i="1" s="1"/>
  <c r="O228" i="1"/>
  <c r="N228" i="1"/>
  <c r="M227" i="1"/>
  <c r="P227" i="1"/>
  <c r="O227" i="1"/>
  <c r="O231" i="1" s="1"/>
  <c r="N227" i="1"/>
  <c r="L225" i="1"/>
  <c r="K225" i="1"/>
  <c r="J225" i="1"/>
  <c r="L224" i="1"/>
  <c r="K224" i="1"/>
  <c r="J224" i="1"/>
  <c r="M223" i="1"/>
  <c r="P223" i="1" s="1"/>
  <c r="O223" i="1"/>
  <c r="N223" i="1"/>
  <c r="M222" i="1"/>
  <c r="O222" i="1"/>
  <c r="N222" i="1"/>
  <c r="M221" i="1"/>
  <c r="P221" i="1" s="1"/>
  <c r="O221" i="1"/>
  <c r="O224" i="1" s="1"/>
  <c r="N221" i="1"/>
  <c r="N224" i="1" s="1"/>
  <c r="L219" i="1"/>
  <c r="K219" i="1"/>
  <c r="J219" i="1"/>
  <c r="L218" i="1"/>
  <c r="K218" i="1"/>
  <c r="J218" i="1"/>
  <c r="M217" i="1"/>
  <c r="P217" i="1" s="1"/>
  <c r="O217" i="1"/>
  <c r="N217" i="1"/>
  <c r="M216" i="1"/>
  <c r="P216" i="1" s="1"/>
  <c r="O216" i="1"/>
  <c r="N216" i="1"/>
  <c r="M215" i="1"/>
  <c r="P215" i="1" s="1"/>
  <c r="O215" i="1"/>
  <c r="N215" i="1"/>
  <c r="L213" i="1"/>
  <c r="K213" i="1"/>
  <c r="J213" i="1"/>
  <c r="L212" i="1"/>
  <c r="K212" i="1"/>
  <c r="J212" i="1"/>
  <c r="M211" i="1"/>
  <c r="P211" i="1" s="1"/>
  <c r="O211" i="1"/>
  <c r="O213" i="1" s="1"/>
  <c r="N211" i="1"/>
  <c r="M210" i="1"/>
  <c r="P210" i="1" s="1"/>
  <c r="O210" i="1"/>
  <c r="N210" i="1"/>
  <c r="M209" i="1"/>
  <c r="M213" i="1" s="1"/>
  <c r="O209" i="1"/>
  <c r="N209" i="1"/>
  <c r="L207" i="1"/>
  <c r="K207" i="1"/>
  <c r="J207" i="1"/>
  <c r="L206" i="1"/>
  <c r="K206" i="1"/>
  <c r="J206" i="1"/>
  <c r="M205" i="1"/>
  <c r="P205" i="1"/>
  <c r="O205" i="1"/>
  <c r="N205" i="1"/>
  <c r="M204" i="1"/>
  <c r="P204" i="1" s="1"/>
  <c r="O204" i="1"/>
  <c r="N204" i="1"/>
  <c r="M203" i="1"/>
  <c r="M206" i="1" s="1"/>
  <c r="O203" i="1"/>
  <c r="O207" i="1" s="1"/>
  <c r="N203" i="1"/>
  <c r="L201" i="1"/>
  <c r="K201" i="1"/>
  <c r="J201" i="1"/>
  <c r="L200" i="1"/>
  <c r="K200" i="1"/>
  <c r="J200" i="1"/>
  <c r="M199" i="1"/>
  <c r="P199" i="1" s="1"/>
  <c r="O199" i="1"/>
  <c r="N199" i="1"/>
  <c r="M198" i="1"/>
  <c r="O198" i="1"/>
  <c r="N198" i="1"/>
  <c r="N201" i="1" s="1"/>
  <c r="M197" i="1"/>
  <c r="P197" i="1" s="1"/>
  <c r="O197" i="1"/>
  <c r="N197" i="1"/>
  <c r="L195" i="1"/>
  <c r="K195" i="1"/>
  <c r="J195" i="1"/>
  <c r="L194" i="1"/>
  <c r="K194" i="1"/>
  <c r="J194" i="1"/>
  <c r="M193" i="1"/>
  <c r="P193" i="1" s="1"/>
  <c r="O193" i="1"/>
  <c r="N193" i="1"/>
  <c r="M192" i="1"/>
  <c r="P192" i="1"/>
  <c r="O192" i="1"/>
  <c r="N192" i="1"/>
  <c r="M191" i="1"/>
  <c r="P191" i="1" s="1"/>
  <c r="O191" i="1"/>
  <c r="N191" i="1"/>
  <c r="N194" i="1" s="1"/>
  <c r="L189" i="1"/>
  <c r="K189" i="1"/>
  <c r="J189" i="1"/>
  <c r="L188" i="1"/>
  <c r="K188" i="1"/>
  <c r="J188" i="1"/>
  <c r="M187" i="1"/>
  <c r="P187" i="1" s="1"/>
  <c r="O187" i="1"/>
  <c r="N187" i="1"/>
  <c r="M186" i="1"/>
  <c r="P186" i="1" s="1"/>
  <c r="O186" i="1"/>
  <c r="N186" i="1"/>
  <c r="M185" i="1"/>
  <c r="O185" i="1"/>
  <c r="O188" i="1" s="1"/>
  <c r="N185" i="1"/>
  <c r="L183" i="1"/>
  <c r="K183" i="1"/>
  <c r="J183" i="1"/>
  <c r="L182" i="1"/>
  <c r="K182" i="1"/>
  <c r="J182" i="1"/>
  <c r="M181" i="1"/>
  <c r="P181" i="1" s="1"/>
  <c r="O181" i="1"/>
  <c r="N181" i="1"/>
  <c r="M180" i="1"/>
  <c r="P180" i="1" s="1"/>
  <c r="O180" i="1"/>
  <c r="N180" i="1"/>
  <c r="M179" i="1"/>
  <c r="P179" i="1"/>
  <c r="O179" i="1"/>
  <c r="O183" i="1" s="1"/>
  <c r="N179" i="1"/>
  <c r="L177" i="1"/>
  <c r="K177" i="1"/>
  <c r="J177" i="1"/>
  <c r="L176" i="1"/>
  <c r="K176" i="1"/>
  <c r="J176" i="1"/>
  <c r="M175" i="1"/>
  <c r="P175" i="1" s="1"/>
  <c r="O175" i="1"/>
  <c r="N175" i="1"/>
  <c r="M174" i="1"/>
  <c r="P174" i="1" s="1"/>
  <c r="O174" i="1"/>
  <c r="N174" i="1"/>
  <c r="M173" i="1"/>
  <c r="P173" i="1" s="1"/>
  <c r="O173" i="1"/>
  <c r="O176" i="1" s="1"/>
  <c r="N173" i="1"/>
  <c r="M171" i="1"/>
  <c r="L171" i="1"/>
  <c r="K171" i="1"/>
  <c r="J171" i="1"/>
  <c r="L170" i="1"/>
  <c r="K170" i="1"/>
  <c r="J170" i="1"/>
  <c r="M169" i="1"/>
  <c r="P169" i="1" s="1"/>
  <c r="O169" i="1"/>
  <c r="N169" i="1"/>
  <c r="M168" i="1"/>
  <c r="P168" i="1"/>
  <c r="O168" i="1"/>
  <c r="N168" i="1"/>
  <c r="M167" i="1"/>
  <c r="P167" i="1" s="1"/>
  <c r="O167" i="1"/>
  <c r="N167" i="1"/>
  <c r="N170" i="1" s="1"/>
  <c r="L165" i="1"/>
  <c r="K165" i="1"/>
  <c r="J165" i="1"/>
  <c r="L164" i="1"/>
  <c r="K164" i="1"/>
  <c r="J164" i="1"/>
  <c r="M163" i="1"/>
  <c r="P163" i="1" s="1"/>
  <c r="O163" i="1"/>
  <c r="O165" i="1" s="1"/>
  <c r="N163" i="1"/>
  <c r="M162" i="1"/>
  <c r="P162" i="1" s="1"/>
  <c r="O162" i="1"/>
  <c r="N162" i="1"/>
  <c r="M161" i="1"/>
  <c r="O161" i="1"/>
  <c r="N161" i="1"/>
  <c r="N165" i="1" s="1"/>
  <c r="L159" i="1"/>
  <c r="K159" i="1"/>
  <c r="J159" i="1"/>
  <c r="L158" i="1"/>
  <c r="K158" i="1"/>
  <c r="J158" i="1"/>
  <c r="M157" i="1"/>
  <c r="P157" i="1"/>
  <c r="O157" i="1"/>
  <c r="N157" i="1"/>
  <c r="M156" i="1"/>
  <c r="P156" i="1" s="1"/>
  <c r="O156" i="1"/>
  <c r="N156" i="1"/>
  <c r="M155" i="1"/>
  <c r="P155" i="1" s="1"/>
  <c r="P159" i="1" s="1"/>
  <c r="O155" i="1"/>
  <c r="O159" i="1" s="1"/>
  <c r="N155" i="1"/>
  <c r="N158" i="1" s="1"/>
  <c r="L153" i="1"/>
  <c r="K153" i="1"/>
  <c r="J153" i="1"/>
  <c r="L152" i="1"/>
  <c r="K152" i="1"/>
  <c r="J152" i="1"/>
  <c r="M151" i="1"/>
  <c r="P151" i="1" s="1"/>
  <c r="O151" i="1"/>
  <c r="N151" i="1"/>
  <c r="M150" i="1"/>
  <c r="O150" i="1"/>
  <c r="N150" i="1"/>
  <c r="M149" i="1"/>
  <c r="P149" i="1" s="1"/>
  <c r="O149" i="1"/>
  <c r="N149" i="1"/>
  <c r="N147" i="1"/>
  <c r="L147" i="1"/>
  <c r="K147" i="1"/>
  <c r="J147" i="1"/>
  <c r="L146" i="1"/>
  <c r="K146" i="1"/>
  <c r="J146" i="1"/>
  <c r="M145" i="1"/>
  <c r="P145" i="1" s="1"/>
  <c r="O145" i="1"/>
  <c r="N145" i="1"/>
  <c r="M144" i="1"/>
  <c r="P144" i="1" s="1"/>
  <c r="O144" i="1"/>
  <c r="N144" i="1"/>
  <c r="M143" i="1"/>
  <c r="P143" i="1" s="1"/>
  <c r="O143" i="1"/>
  <c r="O146" i="1" s="1"/>
  <c r="N143" i="1"/>
  <c r="O141" i="1"/>
  <c r="L141" i="1"/>
  <c r="K141" i="1"/>
  <c r="J141" i="1"/>
  <c r="L140" i="1"/>
  <c r="K140" i="1"/>
  <c r="J140" i="1"/>
  <c r="M139" i="1"/>
  <c r="P139" i="1" s="1"/>
  <c r="O139" i="1"/>
  <c r="N139" i="1"/>
  <c r="M138" i="1"/>
  <c r="P138" i="1" s="1"/>
  <c r="O138" i="1"/>
  <c r="N138" i="1"/>
  <c r="M137" i="1"/>
  <c r="M141" i="1" s="1"/>
  <c r="O137" i="1"/>
  <c r="N137" i="1"/>
  <c r="N140" i="1" s="1"/>
  <c r="L135" i="1"/>
  <c r="K135" i="1"/>
  <c r="J135" i="1"/>
  <c r="L134" i="1"/>
  <c r="K134" i="1"/>
  <c r="J134" i="1"/>
  <c r="M133" i="1"/>
  <c r="P133" i="1"/>
  <c r="O133" i="1"/>
  <c r="N133" i="1"/>
  <c r="M132" i="1"/>
  <c r="P132" i="1" s="1"/>
  <c r="O132" i="1"/>
  <c r="N132" i="1"/>
  <c r="N135" i="1" s="1"/>
  <c r="M131" i="1"/>
  <c r="M134" i="1" s="1"/>
  <c r="O131" i="1"/>
  <c r="O135" i="1" s="1"/>
  <c r="N131" i="1"/>
  <c r="L129" i="1"/>
  <c r="K129" i="1"/>
  <c r="J129" i="1"/>
  <c r="L128" i="1"/>
  <c r="K128" i="1"/>
  <c r="J128" i="1"/>
  <c r="M127" i="1"/>
  <c r="P127" i="1" s="1"/>
  <c r="O127" i="1"/>
  <c r="N127" i="1"/>
  <c r="M126" i="1"/>
  <c r="O126" i="1"/>
  <c r="N126" i="1"/>
  <c r="N129" i="1" s="1"/>
  <c r="M125" i="1"/>
  <c r="P125" i="1" s="1"/>
  <c r="O125" i="1"/>
  <c r="N125" i="1"/>
  <c r="L123" i="1"/>
  <c r="K123" i="1"/>
  <c r="J123" i="1"/>
  <c r="L122" i="1"/>
  <c r="K122" i="1"/>
  <c r="J122" i="1"/>
  <c r="M121" i="1"/>
  <c r="P121" i="1" s="1"/>
  <c r="O121" i="1"/>
  <c r="N121" i="1"/>
  <c r="M120" i="1"/>
  <c r="P120" i="1"/>
  <c r="O120" i="1"/>
  <c r="N120" i="1"/>
  <c r="M119" i="1"/>
  <c r="P119" i="1" s="1"/>
  <c r="O119" i="1"/>
  <c r="N119" i="1"/>
  <c r="N122" i="1" s="1"/>
  <c r="L117" i="1"/>
  <c r="K117" i="1"/>
  <c r="J117" i="1"/>
  <c r="L116" i="1"/>
  <c r="K116" i="1"/>
  <c r="J116" i="1"/>
  <c r="M115" i="1"/>
  <c r="P115" i="1" s="1"/>
  <c r="O115" i="1"/>
  <c r="N115" i="1"/>
  <c r="M114" i="1"/>
  <c r="P114" i="1" s="1"/>
  <c r="O114" i="1"/>
  <c r="N114" i="1"/>
  <c r="M113" i="1"/>
  <c r="O113" i="1"/>
  <c r="O117" i="1" s="1"/>
  <c r="N113" i="1"/>
  <c r="N117" i="1" s="1"/>
  <c r="L111" i="1"/>
  <c r="K111" i="1"/>
  <c r="J111" i="1"/>
  <c r="L110" i="1"/>
  <c r="K110" i="1"/>
  <c r="J110" i="1"/>
  <c r="M109" i="1"/>
  <c r="P109" i="1" s="1"/>
  <c r="O109" i="1"/>
  <c r="N109" i="1"/>
  <c r="M108" i="1"/>
  <c r="P108" i="1" s="1"/>
  <c r="O108" i="1"/>
  <c r="O110" i="1" s="1"/>
  <c r="N108" i="1"/>
  <c r="N111" i="1" s="1"/>
  <c r="M107" i="1"/>
  <c r="O107" i="1"/>
  <c r="N107" i="1"/>
  <c r="L105" i="1"/>
  <c r="K105" i="1"/>
  <c r="J105" i="1"/>
  <c r="L104" i="1"/>
  <c r="K104" i="1"/>
  <c r="J104" i="1"/>
  <c r="M103" i="1"/>
  <c r="P103" i="1" s="1"/>
  <c r="O103" i="1"/>
  <c r="N103" i="1"/>
  <c r="M102" i="1"/>
  <c r="O102" i="1"/>
  <c r="N102" i="1"/>
  <c r="M101" i="1"/>
  <c r="O101" i="1"/>
  <c r="N101" i="1"/>
  <c r="N105" i="1" s="1"/>
  <c r="L99" i="1"/>
  <c r="K99" i="1"/>
  <c r="J99" i="1"/>
  <c r="L98" i="1"/>
  <c r="K98" i="1"/>
  <c r="J98" i="1"/>
  <c r="M97" i="1"/>
  <c r="P97" i="1" s="1"/>
  <c r="O97" i="1"/>
  <c r="N97" i="1"/>
  <c r="M96" i="1"/>
  <c r="P96" i="1" s="1"/>
  <c r="O96" i="1"/>
  <c r="N96" i="1"/>
  <c r="N99" i="1" s="1"/>
  <c r="M95" i="1"/>
  <c r="P95" i="1" s="1"/>
  <c r="O95" i="1"/>
  <c r="N95" i="1"/>
  <c r="L93" i="1"/>
  <c r="K93" i="1"/>
  <c r="J93" i="1"/>
  <c r="L92" i="1"/>
  <c r="K92" i="1"/>
  <c r="J92" i="1"/>
  <c r="M91" i="1"/>
  <c r="P91" i="1" s="1"/>
  <c r="O91" i="1"/>
  <c r="N91" i="1"/>
  <c r="M90" i="1"/>
  <c r="P90" i="1" s="1"/>
  <c r="O90" i="1"/>
  <c r="N90" i="1"/>
  <c r="M89" i="1"/>
  <c r="P89" i="1" s="1"/>
  <c r="O89" i="1"/>
  <c r="N89" i="1"/>
  <c r="N92" i="1" s="1"/>
  <c r="L87" i="1"/>
  <c r="K87" i="1"/>
  <c r="J87" i="1"/>
  <c r="L86" i="1"/>
  <c r="K86" i="1"/>
  <c r="J86" i="1"/>
  <c r="M85" i="1"/>
  <c r="P85" i="1" s="1"/>
  <c r="O85" i="1"/>
  <c r="N85" i="1"/>
  <c r="M84" i="1"/>
  <c r="P84" i="1" s="1"/>
  <c r="O84" i="1"/>
  <c r="N84" i="1"/>
  <c r="M83" i="1"/>
  <c r="P83" i="1"/>
  <c r="O83" i="1"/>
  <c r="O86" i="1" s="1"/>
  <c r="N83" i="1"/>
  <c r="L81" i="1"/>
  <c r="K81" i="1"/>
  <c r="J81" i="1"/>
  <c r="L80" i="1"/>
  <c r="K80" i="1"/>
  <c r="J80" i="1"/>
  <c r="M79" i="1"/>
  <c r="P79" i="1" s="1"/>
  <c r="O79" i="1"/>
  <c r="N79" i="1"/>
  <c r="M78" i="1"/>
  <c r="P78" i="1" s="1"/>
  <c r="O78" i="1"/>
  <c r="N78" i="1"/>
  <c r="M77" i="1"/>
  <c r="P77" i="1" s="1"/>
  <c r="O77" i="1"/>
  <c r="N77" i="1"/>
  <c r="L75" i="1"/>
  <c r="K75" i="1"/>
  <c r="J75" i="1"/>
  <c r="L74" i="1"/>
  <c r="K74" i="1"/>
  <c r="J74" i="1"/>
  <c r="M73" i="1"/>
  <c r="P73" i="1" s="1"/>
  <c r="O73" i="1"/>
  <c r="N73" i="1"/>
  <c r="M72" i="1"/>
  <c r="O72" i="1"/>
  <c r="N72" i="1"/>
  <c r="M71" i="1"/>
  <c r="P71" i="1" s="1"/>
  <c r="O71" i="1"/>
  <c r="N71" i="1"/>
  <c r="M53" i="1"/>
  <c r="P53" i="1" s="1"/>
  <c r="M54" i="1"/>
  <c r="M55" i="1"/>
  <c r="P55" i="1" s="1"/>
  <c r="O53" i="1"/>
  <c r="O54" i="1"/>
  <c r="O57" i="1" s="1"/>
  <c r="O55" i="1"/>
  <c r="N53" i="1"/>
  <c r="N54" i="1"/>
  <c r="N55" i="1"/>
  <c r="L57" i="1"/>
  <c r="K57" i="1"/>
  <c r="J57" i="1"/>
  <c r="L56" i="1"/>
  <c r="K56" i="1"/>
  <c r="J56" i="1"/>
  <c r="M65" i="1"/>
  <c r="M66" i="1"/>
  <c r="P66" i="1" s="1"/>
  <c r="M67" i="1"/>
  <c r="P67" i="1"/>
  <c r="O65" i="1"/>
  <c r="O69" i="1" s="1"/>
  <c r="O66" i="1"/>
  <c r="O67" i="1"/>
  <c r="N65" i="1"/>
  <c r="N66" i="1"/>
  <c r="N68" i="1" s="1"/>
  <c r="N67" i="1"/>
  <c r="L69" i="1"/>
  <c r="K69" i="1"/>
  <c r="J69" i="1"/>
  <c r="L68" i="1"/>
  <c r="K68" i="1"/>
  <c r="J68" i="1"/>
  <c r="J62" i="1"/>
  <c r="K62" i="1"/>
  <c r="L62" i="1"/>
  <c r="M59" i="1"/>
  <c r="M62" i="1" s="1"/>
  <c r="M60" i="1"/>
  <c r="M61" i="1"/>
  <c r="P61" i="1" s="1"/>
  <c r="P59" i="1"/>
  <c r="P63" i="1" s="1"/>
  <c r="P60" i="1"/>
  <c r="O59" i="1"/>
  <c r="O60" i="1"/>
  <c r="O63" i="1" s="1"/>
  <c r="O61" i="1"/>
  <c r="N59" i="1"/>
  <c r="N60" i="1"/>
  <c r="N61" i="1"/>
  <c r="M63" i="1"/>
  <c r="L63" i="1"/>
  <c r="K63" i="1"/>
  <c r="J63" i="1"/>
  <c r="M47" i="1"/>
  <c r="P47" i="1" s="1"/>
  <c r="M48" i="1"/>
  <c r="P48" i="1"/>
  <c r="M49" i="1"/>
  <c r="P49" i="1" s="1"/>
  <c r="O47" i="1"/>
  <c r="O48" i="1"/>
  <c r="O49" i="1"/>
  <c r="N47" i="1"/>
  <c r="N51" i="1" s="1"/>
  <c r="N48" i="1"/>
  <c r="N49" i="1"/>
  <c r="L51" i="1"/>
  <c r="K51" i="1"/>
  <c r="J51" i="1"/>
  <c r="O50" i="1"/>
  <c r="L50" i="1"/>
  <c r="K50" i="1"/>
  <c r="J50" i="1"/>
  <c r="M41" i="1"/>
  <c r="P41" i="1"/>
  <c r="M42" i="1"/>
  <c r="M43" i="1"/>
  <c r="P43" i="1" s="1"/>
  <c r="O41" i="1"/>
  <c r="O45" i="1" s="1"/>
  <c r="O42" i="1"/>
  <c r="O43" i="1"/>
  <c r="N41" i="1"/>
  <c r="N42" i="1"/>
  <c r="N43" i="1"/>
  <c r="L45" i="1"/>
  <c r="K45" i="1"/>
  <c r="J45" i="1"/>
  <c r="L44" i="1"/>
  <c r="K44" i="1"/>
  <c r="J44" i="1"/>
  <c r="K38" i="1"/>
  <c r="L38" i="1"/>
  <c r="M33" i="1"/>
  <c r="M34" i="1"/>
  <c r="P34" i="1" s="1"/>
  <c r="M35" i="1"/>
  <c r="P35" i="1" s="1"/>
  <c r="M36" i="1"/>
  <c r="P36" i="1" s="1"/>
  <c r="M37" i="1"/>
  <c r="N33" i="1"/>
  <c r="N34" i="1"/>
  <c r="N35" i="1"/>
  <c r="N36" i="1"/>
  <c r="N37" i="1"/>
  <c r="O33" i="1"/>
  <c r="O34" i="1"/>
  <c r="O35" i="1"/>
  <c r="O36" i="1"/>
  <c r="O37" i="1"/>
  <c r="P33" i="1"/>
  <c r="P37" i="1"/>
  <c r="K39" i="1"/>
  <c r="L39" i="1"/>
  <c r="J39" i="1"/>
  <c r="J38" i="1"/>
  <c r="M27" i="1"/>
  <c r="P27" i="1" s="1"/>
  <c r="M28" i="1"/>
  <c r="P28" i="1"/>
  <c r="M29" i="1"/>
  <c r="P29" i="1" s="1"/>
  <c r="P31" i="1" s="1"/>
  <c r="O27" i="1"/>
  <c r="O31" i="1" s="1"/>
  <c r="O28" i="1"/>
  <c r="O29" i="1"/>
  <c r="N27" i="1"/>
  <c r="N30" i="1" s="1"/>
  <c r="N28" i="1"/>
  <c r="N29" i="1"/>
  <c r="M31" i="1"/>
  <c r="L31" i="1"/>
  <c r="K31" i="1"/>
  <c r="J31" i="1"/>
  <c r="M30" i="1"/>
  <c r="L30" i="1"/>
  <c r="K30" i="1"/>
  <c r="J30" i="1"/>
  <c r="M21" i="1"/>
  <c r="P21" i="1" s="1"/>
  <c r="M22" i="1"/>
  <c r="P22" i="1" s="1"/>
  <c r="M23" i="1"/>
  <c r="P23" i="1" s="1"/>
  <c r="O21" i="1"/>
  <c r="O24" i="1" s="1"/>
  <c r="O22" i="1"/>
  <c r="O23" i="1"/>
  <c r="N21" i="1"/>
  <c r="N22" i="1"/>
  <c r="N23" i="1"/>
  <c r="L25" i="1"/>
  <c r="K25" i="1"/>
  <c r="J25" i="1"/>
  <c r="L24" i="1"/>
  <c r="K24" i="1"/>
  <c r="J24" i="1"/>
  <c r="M15" i="1"/>
  <c r="P15" i="1" s="1"/>
  <c r="M16" i="1"/>
  <c r="M17" i="1"/>
  <c r="P17" i="1" s="1"/>
  <c r="O15" i="1"/>
  <c r="O18" i="1" s="1"/>
  <c r="O16" i="1"/>
  <c r="O17" i="1"/>
  <c r="N15" i="1"/>
  <c r="N18" i="1" s="1"/>
  <c r="N16" i="1"/>
  <c r="N17" i="1"/>
  <c r="L19" i="1"/>
  <c r="K19" i="1"/>
  <c r="J19" i="1"/>
  <c r="L18" i="1"/>
  <c r="K18" i="1"/>
  <c r="J18" i="1"/>
  <c r="M9" i="1"/>
  <c r="M10" i="1"/>
  <c r="P10" i="1" s="1"/>
  <c r="M11" i="1"/>
  <c r="P11" i="1" s="1"/>
  <c r="O9" i="1"/>
  <c r="O10" i="1"/>
  <c r="O11" i="1"/>
  <c r="N9" i="1"/>
  <c r="N10" i="1"/>
  <c r="N12" i="1" s="1"/>
  <c r="N11" i="1"/>
  <c r="L13" i="1"/>
  <c r="K13" i="1"/>
  <c r="J13" i="1"/>
  <c r="L12" i="1"/>
  <c r="K12" i="1"/>
  <c r="J12" i="1"/>
  <c r="M3" i="1"/>
  <c r="P3" i="1" s="1"/>
  <c r="P6" i="1" s="1"/>
  <c r="M4" i="1"/>
  <c r="P4" i="1" s="1"/>
  <c r="M5" i="1"/>
  <c r="P5" i="1" s="1"/>
  <c r="O3" i="1"/>
  <c r="O7" i="1" s="1"/>
  <c r="O4" i="1"/>
  <c r="O5" i="1"/>
  <c r="N3" i="1"/>
  <c r="N7" i="1" s="1"/>
  <c r="N4" i="1"/>
  <c r="N5" i="1"/>
  <c r="L7" i="1"/>
  <c r="K7" i="1"/>
  <c r="J7" i="1"/>
  <c r="L6" i="1"/>
  <c r="K6" i="1"/>
  <c r="J6" i="1"/>
  <c r="AF20" i="4" l="1"/>
  <c r="S20" i="4"/>
  <c r="AB20" i="4" s="1"/>
  <c r="AE20" i="4" s="1"/>
  <c r="T72" i="4"/>
  <c r="N89" i="4"/>
  <c r="P112" i="4"/>
  <c r="T141" i="4"/>
  <c r="M181" i="4"/>
  <c r="O197" i="4"/>
  <c r="S32" i="4"/>
  <c r="AB32" i="4" s="1"/>
  <c r="O40" i="4"/>
  <c r="N112" i="4"/>
  <c r="S153" i="4"/>
  <c r="AB153" i="4" s="1"/>
  <c r="T209" i="4"/>
  <c r="W209" i="4" s="1"/>
  <c r="S249" i="4"/>
  <c r="N269" i="4"/>
  <c r="N292" i="4"/>
  <c r="V292" i="4" s="1"/>
  <c r="AE292" i="4" s="1"/>
  <c r="R291" i="4"/>
  <c r="AA291" i="4" s="1"/>
  <c r="T32" i="4"/>
  <c r="W32" i="4" s="1"/>
  <c r="R100" i="4"/>
  <c r="AA100" i="4" s="1"/>
  <c r="T153" i="4"/>
  <c r="AC153" i="4" s="1"/>
  <c r="AF153" i="4" s="1"/>
  <c r="T249" i="4"/>
  <c r="AC249" i="4" s="1"/>
  <c r="AF249" i="4" s="1"/>
  <c r="R261" i="4"/>
  <c r="AA261" i="4" s="1"/>
  <c r="O270" i="4"/>
  <c r="S291" i="4"/>
  <c r="AB291" i="4" s="1"/>
  <c r="AE291" i="4" s="1"/>
  <c r="N72" i="4"/>
  <c r="AE100" i="4"/>
  <c r="N130" i="4"/>
  <c r="O249" i="4"/>
  <c r="M249" i="4"/>
  <c r="S261" i="4"/>
  <c r="AB261" i="4" s="1"/>
  <c r="M20" i="4"/>
  <c r="R60" i="4"/>
  <c r="AA60" i="4" s="1"/>
  <c r="AE60" i="4" s="1"/>
  <c r="N169" i="4"/>
  <c r="S181" i="4"/>
  <c r="AB181" i="4" s="1"/>
  <c r="AE181" i="4" s="1"/>
  <c r="N210" i="4"/>
  <c r="V210" i="4" s="1"/>
  <c r="AE210" i="4" s="1"/>
  <c r="S237" i="4"/>
  <c r="T261" i="4"/>
  <c r="W261" i="4" s="1"/>
  <c r="N81" i="4"/>
  <c r="T112" i="4"/>
  <c r="N153" i="4"/>
  <c r="T181" i="4"/>
  <c r="N189" i="4"/>
  <c r="N225" i="4"/>
  <c r="T237" i="4"/>
  <c r="AC237" i="4" s="1"/>
  <c r="AF237" i="4" s="1"/>
  <c r="N32" i="4"/>
  <c r="T60" i="4"/>
  <c r="R72" i="4"/>
  <c r="AA72" i="4" s="1"/>
  <c r="AE72" i="4" s="1"/>
  <c r="M89" i="4"/>
  <c r="M210" i="4"/>
  <c r="U210" i="4" s="1"/>
  <c r="AD210" i="4" s="1"/>
  <c r="P367" i="1"/>
  <c r="P408" i="1"/>
  <c r="P545" i="1"/>
  <c r="P544" i="1"/>
  <c r="P315" i="1"/>
  <c r="P488" i="1"/>
  <c r="O25" i="1"/>
  <c r="P182" i="1"/>
  <c r="O237" i="1"/>
  <c r="O284" i="1"/>
  <c r="M295" i="1"/>
  <c r="N302" i="1"/>
  <c r="M367" i="1"/>
  <c r="P382" i="1"/>
  <c r="M388" i="1"/>
  <c r="N407" i="1"/>
  <c r="P423" i="1"/>
  <c r="P439" i="1"/>
  <c r="O497" i="1"/>
  <c r="M516" i="1"/>
  <c r="N532" i="1"/>
  <c r="M533" i="1"/>
  <c r="M568" i="1"/>
  <c r="O569" i="1"/>
  <c r="P589" i="1"/>
  <c r="O598" i="1"/>
  <c r="P601" i="1"/>
  <c r="P606" i="1" s="1"/>
  <c r="M449" i="1"/>
  <c r="M577" i="1"/>
  <c r="M7" i="1"/>
  <c r="P7" i="1"/>
  <c r="N44" i="1"/>
  <c r="N69" i="1"/>
  <c r="M74" i="1"/>
  <c r="O92" i="1"/>
  <c r="N98" i="1"/>
  <c r="M122" i="1"/>
  <c r="O152" i="1"/>
  <c r="O164" i="1"/>
  <c r="O170" i="1"/>
  <c r="N171" i="1"/>
  <c r="N182" i="1"/>
  <c r="M194" i="1"/>
  <c r="M230" i="1"/>
  <c r="M237" i="1"/>
  <c r="O242" i="1"/>
  <c r="N243" i="1"/>
  <c r="N257" i="1"/>
  <c r="N278" i="1"/>
  <c r="M283" i="1"/>
  <c r="P299" i="1"/>
  <c r="M307" i="1"/>
  <c r="P319" i="1"/>
  <c r="P328" i="1" s="1"/>
  <c r="N328" i="1"/>
  <c r="N340" i="1"/>
  <c r="M347" i="1"/>
  <c r="N367" i="1"/>
  <c r="O395" i="1"/>
  <c r="O407" i="1"/>
  <c r="M468" i="1"/>
  <c r="N488" i="1"/>
  <c r="M497" i="1"/>
  <c r="O532" i="1"/>
  <c r="O576" i="1"/>
  <c r="O577" i="1"/>
  <c r="P284" i="1"/>
  <c r="P469" i="1"/>
  <c r="M39" i="1"/>
  <c r="O39" i="1"/>
  <c r="N50" i="1"/>
  <c r="N62" i="1"/>
  <c r="P62" i="1"/>
  <c r="N56" i="1"/>
  <c r="N87" i="1"/>
  <c r="O99" i="1"/>
  <c r="M99" i="1"/>
  <c r="M128" i="1"/>
  <c r="M158" i="1"/>
  <c r="M165" i="1"/>
  <c r="N176" i="1"/>
  <c r="N189" i="1"/>
  <c r="O189" i="1"/>
  <c r="M200" i="1"/>
  <c r="N225" i="1"/>
  <c r="M271" i="1"/>
  <c r="O339" i="1"/>
  <c r="P407" i="1"/>
  <c r="P436" i="1"/>
  <c r="O476" i="1"/>
  <c r="M496" i="1"/>
  <c r="N524" i="1"/>
  <c r="M576" i="1"/>
  <c r="N93" i="1"/>
  <c r="P265" i="1"/>
  <c r="M50" i="1"/>
  <c r="O68" i="1"/>
  <c r="O74" i="1"/>
  <c r="M75" i="1"/>
  <c r="M123" i="1"/>
  <c r="N153" i="1"/>
  <c r="N159" i="1"/>
  <c r="M195" i="1"/>
  <c r="M218" i="1"/>
  <c r="N236" i="1"/>
  <c r="P258" i="1"/>
  <c r="O265" i="1"/>
  <c r="P289" i="1"/>
  <c r="M315" i="1"/>
  <c r="P368" i="1"/>
  <c r="M380" i="1"/>
  <c r="P387" i="1"/>
  <c r="M408" i="1"/>
  <c r="P428" i="1"/>
  <c r="P448" i="1"/>
  <c r="O460" i="1"/>
  <c r="P476" i="1"/>
  <c r="O488" i="1"/>
  <c r="P499" i="1"/>
  <c r="P599" i="1"/>
  <c r="O38" i="1"/>
  <c r="P38" i="1"/>
  <c r="N80" i="1"/>
  <c r="M81" i="1"/>
  <c r="P86" i="1"/>
  <c r="N104" i="1"/>
  <c r="N110" i="1"/>
  <c r="O116" i="1"/>
  <c r="O122" i="1"/>
  <c r="N123" i="1"/>
  <c r="N134" i="1"/>
  <c r="M146" i="1"/>
  <c r="M182" i="1"/>
  <c r="M189" i="1"/>
  <c r="O194" i="1"/>
  <c r="N195" i="1"/>
  <c r="N206" i="1"/>
  <c r="M224" i="1"/>
  <c r="P230" i="1"/>
  <c r="M257" i="1"/>
  <c r="N271" i="1"/>
  <c r="M272" i="1"/>
  <c r="M277" i="1"/>
  <c r="M289" i="1"/>
  <c r="N301" i="1"/>
  <c r="N339" i="1"/>
  <c r="O380" i="1"/>
  <c r="N395" i="1"/>
  <c r="O408" i="1"/>
  <c r="M427" i="1"/>
  <c r="N448" i="1"/>
  <c r="M476" i="1"/>
  <c r="P479" i="1"/>
  <c r="M504" i="1"/>
  <c r="O524" i="1"/>
  <c r="M544" i="1"/>
  <c r="M545" i="1"/>
  <c r="N568" i="1"/>
  <c r="M606" i="1"/>
  <c r="M556" i="1"/>
  <c r="N6" i="1"/>
  <c r="O19" i="1"/>
  <c r="N31" i="1"/>
  <c r="O44" i="1"/>
  <c r="O75" i="1"/>
  <c r="O80" i="1"/>
  <c r="N81" i="1"/>
  <c r="N128" i="1"/>
  <c r="N141" i="1"/>
  <c r="M152" i="1"/>
  <c r="N177" i="1"/>
  <c r="N183" i="1"/>
  <c r="N213" i="1"/>
  <c r="N218" i="1"/>
  <c r="M219" i="1"/>
  <c r="N249" i="1"/>
  <c r="M265" i="1"/>
  <c r="O271" i="1"/>
  <c r="P283" i="1"/>
  <c r="M302" i="1"/>
  <c r="O340" i="1"/>
  <c r="N355" i="1"/>
  <c r="O436" i="1"/>
  <c r="N460" i="1"/>
  <c r="O461" i="1"/>
  <c r="M489" i="1"/>
  <c r="O516" i="1"/>
  <c r="P525" i="1"/>
  <c r="M585" i="1"/>
  <c r="M6" i="1"/>
  <c r="O51" i="1"/>
  <c r="O62" i="1"/>
  <c r="O56" i="1"/>
  <c r="N86" i="1"/>
  <c r="M98" i="1"/>
  <c r="O128" i="1"/>
  <c r="P131" i="1"/>
  <c r="P134" i="1" s="1"/>
  <c r="O140" i="1"/>
  <c r="N146" i="1"/>
  <c r="M147" i="1"/>
  <c r="M170" i="1"/>
  <c r="N188" i="1"/>
  <c r="O200" i="1"/>
  <c r="P203" i="1"/>
  <c r="P207" i="1" s="1"/>
  <c r="O212" i="1"/>
  <c r="O218" i="1"/>
  <c r="N219" i="1"/>
  <c r="N230" i="1"/>
  <c r="M242" i="1"/>
  <c r="N283" i="1"/>
  <c r="N307" i="1"/>
  <c r="O316" i="1"/>
  <c r="M327" i="1"/>
  <c r="O419" i="1"/>
  <c r="O448" i="1"/>
  <c r="O489" i="1"/>
  <c r="P507" i="1"/>
  <c r="M524" i="1"/>
  <c r="M525" i="1"/>
  <c r="M532" i="1"/>
  <c r="O556" i="1"/>
  <c r="P559" i="1"/>
  <c r="M569" i="1"/>
  <c r="V32" i="4"/>
  <c r="AA32" i="4"/>
  <c r="AE32" i="4" s="1"/>
  <c r="W141" i="4"/>
  <c r="AC141" i="4"/>
  <c r="AF141" i="4" s="1"/>
  <c r="V209" i="4"/>
  <c r="AB209" i="4"/>
  <c r="AE209" i="4" s="1"/>
  <c r="V141" i="4"/>
  <c r="AB141" i="4"/>
  <c r="AE141" i="4" s="1"/>
  <c r="AE153" i="4"/>
  <c r="AC209" i="4"/>
  <c r="AF209" i="4" s="1"/>
  <c r="AB249" i="4"/>
  <c r="AE249" i="4" s="1"/>
  <c r="V249" i="4"/>
  <c r="AC32" i="4"/>
  <c r="AF32" i="4" s="1"/>
  <c r="W153" i="4"/>
  <c r="AE261" i="4"/>
  <c r="AC291" i="4"/>
  <c r="AF291" i="4" s="1"/>
  <c r="W291" i="4"/>
  <c r="W100" i="4"/>
  <c r="AC100" i="4"/>
  <c r="AF100" i="4" s="1"/>
  <c r="V181" i="4"/>
  <c r="AB237" i="4"/>
  <c r="AE237" i="4" s="1"/>
  <c r="V237" i="4"/>
  <c r="AC261" i="4"/>
  <c r="AF261" i="4" s="1"/>
  <c r="AC72" i="4"/>
  <c r="AF72" i="4" s="1"/>
  <c r="W72" i="4"/>
  <c r="W112" i="4"/>
  <c r="AC112" i="4"/>
  <c r="AF112" i="4" s="1"/>
  <c r="AC181" i="4"/>
  <c r="AF181" i="4" s="1"/>
  <c r="W181" i="4"/>
  <c r="W237" i="4"/>
  <c r="AC60" i="4"/>
  <c r="M49" i="4"/>
  <c r="N80" i="4"/>
  <c r="N170" i="4"/>
  <c r="O225" i="4"/>
  <c r="P238" i="4"/>
  <c r="N249" i="4"/>
  <c r="P279" i="4"/>
  <c r="W20" i="4"/>
  <c r="N8" i="4"/>
  <c r="O113" i="4"/>
  <c r="W113" i="4" s="1"/>
  <c r="AF113" i="4" s="1"/>
  <c r="O120" i="4"/>
  <c r="N217" i="4"/>
  <c r="N250" i="4"/>
  <c r="V250" i="4" s="1"/>
  <c r="AE250" i="4" s="1"/>
  <c r="O278" i="4"/>
  <c r="M279" i="4"/>
  <c r="M299" i="4"/>
  <c r="O8" i="4"/>
  <c r="N33" i="4"/>
  <c r="V33" i="4" s="1"/>
  <c r="AE33" i="4" s="1"/>
  <c r="O41" i="4"/>
  <c r="O81" i="4"/>
  <c r="M100" i="4"/>
  <c r="N141" i="4"/>
  <c r="O154" i="4"/>
  <c r="W154" i="4" s="1"/>
  <c r="AF154" i="4" s="1"/>
  <c r="O162" i="4"/>
  <c r="N190" i="4"/>
  <c r="M261" i="4"/>
  <c r="N299" i="4"/>
  <c r="M8" i="4"/>
  <c r="N48" i="4"/>
  <c r="N73" i="4"/>
  <c r="V73" i="4" s="1"/>
  <c r="AE73" i="4" s="1"/>
  <c r="O121" i="4"/>
  <c r="N154" i="4"/>
  <c r="V154" i="4" s="1"/>
  <c r="AE154" i="4" s="1"/>
  <c r="N261" i="4"/>
  <c r="N291" i="4"/>
  <c r="O48" i="4"/>
  <c r="N88" i="4"/>
  <c r="N113" i="4"/>
  <c r="V113" i="4" s="1"/>
  <c r="AE113" i="4" s="1"/>
  <c r="N129" i="4"/>
  <c r="O169" i="4"/>
  <c r="O198" i="4"/>
  <c r="N270" i="4"/>
  <c r="O291" i="4"/>
  <c r="P32" i="4"/>
  <c r="M48" i="4"/>
  <c r="O88" i="4"/>
  <c r="N120" i="4"/>
  <c r="O129" i="4"/>
  <c r="M170" i="4"/>
  <c r="M238" i="4"/>
  <c r="U238" i="4" s="1"/>
  <c r="AD238" i="4" s="1"/>
  <c r="O269" i="4"/>
  <c r="M9" i="4"/>
  <c r="N197" i="4"/>
  <c r="N209" i="4"/>
  <c r="N226" i="4"/>
  <c r="M291" i="4"/>
  <c r="V20" i="4"/>
  <c r="V72" i="4"/>
  <c r="V100" i="4"/>
  <c r="V112" i="4"/>
  <c r="V153" i="4"/>
  <c r="V261" i="4"/>
  <c r="O32" i="4"/>
  <c r="O33" i="4"/>
  <c r="W33" i="4" s="1"/>
  <c r="AF33" i="4" s="1"/>
  <c r="P88" i="4"/>
  <c r="P89" i="4"/>
  <c r="P225" i="4"/>
  <c r="P226" i="4"/>
  <c r="P113" i="4"/>
  <c r="P8" i="4"/>
  <c r="P9" i="4"/>
  <c r="N41" i="4"/>
  <c r="N40" i="4"/>
  <c r="P73" i="4"/>
  <c r="P72" i="4"/>
  <c r="P167" i="4"/>
  <c r="M169" i="4"/>
  <c r="M162" i="4"/>
  <c r="N237" i="4"/>
  <c r="N238" i="4"/>
  <c r="V238" i="4" s="1"/>
  <c r="AE238" i="4" s="1"/>
  <c r="P35" i="4"/>
  <c r="M40" i="4"/>
  <c r="P44" i="4"/>
  <c r="P48" i="4" s="1"/>
  <c r="O72" i="4"/>
  <c r="P129" i="4"/>
  <c r="P130" i="4"/>
  <c r="M130" i="4"/>
  <c r="O161" i="4"/>
  <c r="M217" i="4"/>
  <c r="P237" i="4"/>
  <c r="P33" i="4"/>
  <c r="M141" i="4"/>
  <c r="U141" i="4" s="1"/>
  <c r="AD141" i="4" s="1"/>
  <c r="N181" i="4"/>
  <c r="O209" i="4"/>
  <c r="M209" i="4"/>
  <c r="O217" i="4"/>
  <c r="O218" i="4"/>
  <c r="O261" i="4"/>
  <c r="O262" i="4"/>
  <c r="W262" i="4" s="1"/>
  <c r="AF262" i="4" s="1"/>
  <c r="M269" i="4"/>
  <c r="M270" i="4"/>
  <c r="O181" i="4"/>
  <c r="O182" i="4"/>
  <c r="W182" i="4" s="1"/>
  <c r="AF182" i="4" s="1"/>
  <c r="M189" i="4"/>
  <c r="M190" i="4"/>
  <c r="O279" i="4"/>
  <c r="M60" i="4"/>
  <c r="N100" i="4"/>
  <c r="M129" i="4"/>
  <c r="O141" i="4"/>
  <c r="O142" i="4"/>
  <c r="W142" i="4" s="1"/>
  <c r="AF142" i="4" s="1"/>
  <c r="M153" i="4"/>
  <c r="M154" i="4"/>
  <c r="U154" i="4" s="1"/>
  <c r="AD154" i="4" s="1"/>
  <c r="M250" i="4"/>
  <c r="U250" i="4" s="1"/>
  <c r="AD250" i="4" s="1"/>
  <c r="O299" i="4"/>
  <c r="O300" i="4"/>
  <c r="N60" i="4"/>
  <c r="M88" i="4"/>
  <c r="O100" i="4"/>
  <c r="O101" i="4"/>
  <c r="W101" i="4" s="1"/>
  <c r="AF101" i="4" s="1"/>
  <c r="M112" i="4"/>
  <c r="M113" i="4"/>
  <c r="U113" i="4" s="1"/>
  <c r="AD113" i="4" s="1"/>
  <c r="M121" i="4"/>
  <c r="P156" i="4"/>
  <c r="M161" i="4"/>
  <c r="P165" i="4"/>
  <c r="O189" i="4"/>
  <c r="O190" i="4"/>
  <c r="M198" i="4"/>
  <c r="O238" i="4"/>
  <c r="W238" i="4" s="1"/>
  <c r="AF238" i="4" s="1"/>
  <c r="P264" i="4"/>
  <c r="P283" i="4"/>
  <c r="P291" i="4" s="1"/>
  <c r="N20" i="4"/>
  <c r="O60" i="4"/>
  <c r="O61" i="4"/>
  <c r="W61" i="4" s="1"/>
  <c r="AF61" i="4" s="1"/>
  <c r="M72" i="4"/>
  <c r="M73" i="4"/>
  <c r="U73" i="4" s="1"/>
  <c r="AD73" i="4" s="1"/>
  <c r="O73" i="4"/>
  <c r="W73" i="4" s="1"/>
  <c r="AF73" i="4" s="1"/>
  <c r="M81" i="4"/>
  <c r="P115" i="4"/>
  <c r="M120" i="4"/>
  <c r="O153" i="4"/>
  <c r="N162" i="4"/>
  <c r="P184" i="4"/>
  <c r="P192" i="4"/>
  <c r="M197" i="4"/>
  <c r="P201" i="4"/>
  <c r="P209" i="4" s="1"/>
  <c r="M225" i="4"/>
  <c r="U249" i="4" s="1"/>
  <c r="AD249" i="4" s="1"/>
  <c r="M226" i="4"/>
  <c r="O237" i="4"/>
  <c r="P278" i="4"/>
  <c r="M292" i="4"/>
  <c r="U292" i="4" s="1"/>
  <c r="AD292" i="4" s="1"/>
  <c r="O20" i="4"/>
  <c r="O21" i="4"/>
  <c r="W21" i="4" s="1"/>
  <c r="AF21" i="4" s="1"/>
  <c r="M32" i="4"/>
  <c r="M33" i="4"/>
  <c r="U33" i="4" s="1"/>
  <c r="AD33" i="4" s="1"/>
  <c r="M41" i="4"/>
  <c r="P75" i="4"/>
  <c r="M80" i="4"/>
  <c r="O112" i="4"/>
  <c r="N121" i="4"/>
  <c r="P144" i="4"/>
  <c r="N161" i="4"/>
  <c r="P169" i="4"/>
  <c r="N198" i="4"/>
  <c r="O226" i="4"/>
  <c r="P249" i="4"/>
  <c r="N278" i="4"/>
  <c r="N279" i="4"/>
  <c r="P11" i="4"/>
  <c r="P51" i="4"/>
  <c r="P91" i="4"/>
  <c r="P132" i="4"/>
  <c r="P172" i="4"/>
  <c r="P212" i="4"/>
  <c r="M237" i="4"/>
  <c r="P252" i="4"/>
  <c r="M278" i="4"/>
  <c r="P294" i="4"/>
  <c r="O9" i="4"/>
  <c r="M21" i="4"/>
  <c r="U21" i="4" s="1"/>
  <c r="AD21" i="4" s="1"/>
  <c r="O49" i="4"/>
  <c r="M61" i="4"/>
  <c r="U61" i="4" s="1"/>
  <c r="AD61" i="4" s="1"/>
  <c r="O89" i="4"/>
  <c r="M101" i="4"/>
  <c r="U101" i="4" s="1"/>
  <c r="AD101" i="4" s="1"/>
  <c r="O130" i="4"/>
  <c r="M142" i="4"/>
  <c r="U142" i="4" s="1"/>
  <c r="AD142" i="4" s="1"/>
  <c r="O170" i="4"/>
  <c r="M182" i="4"/>
  <c r="U182" i="4" s="1"/>
  <c r="AD182" i="4" s="1"/>
  <c r="O210" i="4"/>
  <c r="W210" i="4" s="1"/>
  <c r="AF210" i="4" s="1"/>
  <c r="M218" i="4"/>
  <c r="O250" i="4"/>
  <c r="W250" i="4" s="1"/>
  <c r="AF250" i="4" s="1"/>
  <c r="M262" i="4"/>
  <c r="U262" i="4" s="1"/>
  <c r="AD262" i="4" s="1"/>
  <c r="O292" i="4"/>
  <c r="W292" i="4" s="1"/>
  <c r="AF292" i="4" s="1"/>
  <c r="M300" i="4"/>
  <c r="N21" i="4"/>
  <c r="V21" i="4" s="1"/>
  <c r="AE21" i="4" s="1"/>
  <c r="N61" i="4"/>
  <c r="V61" i="4" s="1"/>
  <c r="AE61" i="4" s="1"/>
  <c r="N101" i="4"/>
  <c r="V101" i="4" s="1"/>
  <c r="AE101" i="4" s="1"/>
  <c r="N142" i="4"/>
  <c r="V142" i="4" s="1"/>
  <c r="AE142" i="4" s="1"/>
  <c r="N182" i="4"/>
  <c r="V182" i="4" s="1"/>
  <c r="AE182" i="4" s="1"/>
  <c r="N218" i="4"/>
  <c r="P250" i="4"/>
  <c r="N262" i="4"/>
  <c r="V262" i="4" s="1"/>
  <c r="AE262" i="4" s="1"/>
  <c r="N300" i="4"/>
  <c r="P93" i="1"/>
  <c r="P92" i="1"/>
  <c r="M419" i="1"/>
  <c r="M420" i="1"/>
  <c r="P411" i="1"/>
  <c r="N25" i="1"/>
  <c r="N24" i="1"/>
  <c r="M24" i="1"/>
  <c r="P102" i="1"/>
  <c r="M104" i="1"/>
  <c r="P98" i="1"/>
  <c r="P99" i="1"/>
  <c r="O13" i="1"/>
  <c r="O12" i="1"/>
  <c r="N74" i="1"/>
  <c r="N75" i="1"/>
  <c r="P30" i="1"/>
  <c r="P39" i="1"/>
  <c r="M44" i="1"/>
  <c r="M45" i="1"/>
  <c r="P42" i="1"/>
  <c r="M18" i="1"/>
  <c r="M19" i="1"/>
  <c r="P16" i="1"/>
  <c r="P19" i="1" s="1"/>
  <c r="N38" i="1"/>
  <c r="N39" i="1"/>
  <c r="M68" i="1"/>
  <c r="M69" i="1"/>
  <c r="P65" i="1"/>
  <c r="M56" i="1"/>
  <c r="M57" i="1"/>
  <c r="P54" i="1"/>
  <c r="M12" i="1"/>
  <c r="M13" i="1"/>
  <c r="P9" i="1"/>
  <c r="P25" i="1"/>
  <c r="P51" i="1"/>
  <c r="P87" i="1"/>
  <c r="M110" i="1"/>
  <c r="M111" i="1"/>
  <c r="N289" i="1"/>
  <c r="N290" i="1"/>
  <c r="N356" i="1"/>
  <c r="P24" i="1"/>
  <c r="M38" i="1"/>
  <c r="P50" i="1"/>
  <c r="P80" i="1"/>
  <c r="P81" i="1"/>
  <c r="M93" i="1"/>
  <c r="M117" i="1"/>
  <c r="P113" i="1"/>
  <c r="M116" i="1"/>
  <c r="P355" i="1"/>
  <c r="P505" i="1"/>
  <c r="P504" i="1"/>
  <c r="O6" i="1"/>
  <c r="N13" i="1"/>
  <c r="O30" i="1"/>
  <c r="P122" i="1"/>
  <c r="P123" i="1"/>
  <c r="P170" i="1"/>
  <c r="P171" i="1"/>
  <c r="P218" i="1"/>
  <c r="P219" i="1"/>
  <c r="N437" i="1"/>
  <c r="N436" i="1"/>
  <c r="P586" i="1"/>
  <c r="P585" i="1"/>
  <c r="O87" i="1"/>
  <c r="N116" i="1"/>
  <c r="P135" i="1"/>
  <c r="P158" i="1"/>
  <c r="N164" i="1"/>
  <c r="P183" i="1"/>
  <c r="P206" i="1"/>
  <c r="N212" i="1"/>
  <c r="P231" i="1"/>
  <c r="P257" i="1"/>
  <c r="N419" i="1"/>
  <c r="N19" i="1"/>
  <c r="N45" i="1"/>
  <c r="N63" i="1"/>
  <c r="N57" i="1"/>
  <c r="M80" i="1"/>
  <c r="M92" i="1"/>
  <c r="O93" i="1"/>
  <c r="O98" i="1"/>
  <c r="O104" i="1"/>
  <c r="P176" i="1"/>
  <c r="P177" i="1"/>
  <c r="P271" i="1"/>
  <c r="P272" i="1"/>
  <c r="N277" i="1"/>
  <c r="P295" i="1"/>
  <c r="P296" i="1"/>
  <c r="P301" i="1"/>
  <c r="P302" i="1"/>
  <c r="M25" i="1"/>
  <c r="M51" i="1"/>
  <c r="P72" i="1"/>
  <c r="P75" i="1" s="1"/>
  <c r="M86" i="1"/>
  <c r="M87" i="1"/>
  <c r="P101" i="1"/>
  <c r="M105" i="1"/>
  <c r="O111" i="1"/>
  <c r="N264" i="1"/>
  <c r="N295" i="1"/>
  <c r="N296" i="1"/>
  <c r="N379" i="1"/>
  <c r="P107" i="1"/>
  <c r="P146" i="1"/>
  <c r="P147" i="1"/>
  <c r="N152" i="1"/>
  <c r="P194" i="1"/>
  <c r="P195" i="1"/>
  <c r="N200" i="1"/>
  <c r="P242" i="1"/>
  <c r="P243" i="1"/>
  <c r="N248" i="1"/>
  <c r="P277" i="1"/>
  <c r="P278" i="1"/>
  <c r="P347" i="1"/>
  <c r="P348" i="1"/>
  <c r="M460" i="1"/>
  <c r="N556" i="1"/>
  <c r="O134" i="1"/>
  <c r="M140" i="1"/>
  <c r="O158" i="1"/>
  <c r="M164" i="1"/>
  <c r="O182" i="1"/>
  <c r="M188" i="1"/>
  <c r="O206" i="1"/>
  <c r="M212" i="1"/>
  <c r="O230" i="1"/>
  <c r="M236" i="1"/>
  <c r="O257" i="1"/>
  <c r="M264" i="1"/>
  <c r="O283" i="1"/>
  <c r="P327" i="1"/>
  <c r="O348" i="1"/>
  <c r="M356" i="1"/>
  <c r="N396" i="1"/>
  <c r="N557" i="1"/>
  <c r="N315" i="1"/>
  <c r="M355" i="1"/>
  <c r="N380" i="1"/>
  <c r="P396" i="1"/>
  <c r="N477" i="1"/>
  <c r="N533" i="1"/>
  <c r="P556" i="1"/>
  <c r="P569" i="1"/>
  <c r="O123" i="1"/>
  <c r="P126" i="1"/>
  <c r="P128" i="1" s="1"/>
  <c r="M129" i="1"/>
  <c r="P137" i="1"/>
  <c r="O147" i="1"/>
  <c r="P150" i="1"/>
  <c r="P153" i="1" s="1"/>
  <c r="M153" i="1"/>
  <c r="P161" i="1"/>
  <c r="O171" i="1"/>
  <c r="M177" i="1"/>
  <c r="P185" i="1"/>
  <c r="O195" i="1"/>
  <c r="P198" i="1"/>
  <c r="P200" i="1" s="1"/>
  <c r="M201" i="1"/>
  <c r="P209" i="1"/>
  <c r="O219" i="1"/>
  <c r="P222" i="1"/>
  <c r="P225" i="1" s="1"/>
  <c r="M225" i="1"/>
  <c r="P233" i="1"/>
  <c r="O243" i="1"/>
  <c r="P246" i="1"/>
  <c r="P248" i="1" s="1"/>
  <c r="M249" i="1"/>
  <c r="O272" i="1"/>
  <c r="M278" i="1"/>
  <c r="M290" i="1"/>
  <c r="O296" i="1"/>
  <c r="M395" i="1"/>
  <c r="M396" i="1"/>
  <c r="N420" i="1"/>
  <c r="P437" i="1"/>
  <c r="P449" i="1"/>
  <c r="M461" i="1"/>
  <c r="N496" i="1"/>
  <c r="N497" i="1"/>
  <c r="N517" i="1"/>
  <c r="N598" i="1"/>
  <c r="N599" i="1"/>
  <c r="M176" i="1"/>
  <c r="P316" i="1"/>
  <c r="M340" i="1"/>
  <c r="P379" i="1"/>
  <c r="P380" i="1"/>
  <c r="M379" i="1"/>
  <c r="P427" i="1"/>
  <c r="M436" i="1"/>
  <c r="M437" i="1"/>
  <c r="P477" i="1"/>
  <c r="P524" i="1"/>
  <c r="P532" i="1"/>
  <c r="P533" i="1"/>
  <c r="O81" i="1"/>
  <c r="O105" i="1"/>
  <c r="O129" i="1"/>
  <c r="M135" i="1"/>
  <c r="O153" i="1"/>
  <c r="M159" i="1"/>
  <c r="O177" i="1"/>
  <c r="M183" i="1"/>
  <c r="O201" i="1"/>
  <c r="M207" i="1"/>
  <c r="O225" i="1"/>
  <c r="M231" i="1"/>
  <c r="O249" i="1"/>
  <c r="M258" i="1"/>
  <c r="O278" i="1"/>
  <c r="M284" i="1"/>
  <c r="O290" i="1"/>
  <c r="O308" i="1"/>
  <c r="M316" i="1"/>
  <c r="O387" i="1"/>
  <c r="P419" i="1"/>
  <c r="P420" i="1"/>
  <c r="N427" i="1"/>
  <c r="P468" i="1"/>
  <c r="P517" i="1"/>
  <c r="N577" i="1"/>
  <c r="P598" i="1"/>
  <c r="N207" i="1"/>
  <c r="N231" i="1"/>
  <c r="N258" i="1"/>
  <c r="N284" i="1"/>
  <c r="P290" i="1"/>
  <c r="O301" i="1"/>
  <c r="O347" i="1"/>
  <c r="P388" i="1"/>
  <c r="P395" i="1"/>
  <c r="O427" i="1"/>
  <c r="P460" i="1"/>
  <c r="P461" i="1"/>
  <c r="N468" i="1"/>
  <c r="N516" i="1"/>
  <c r="P607" i="1"/>
  <c r="N316" i="1"/>
  <c r="O328" i="1"/>
  <c r="P339" i="1"/>
  <c r="P340" i="1"/>
  <c r="M339" i="1"/>
  <c r="N347" i="1"/>
  <c r="P356" i="1"/>
  <c r="N368" i="1"/>
  <c r="N476" i="1"/>
  <c r="P489" i="1"/>
  <c r="N504" i="1"/>
  <c r="P516" i="1"/>
  <c r="P568" i="1"/>
  <c r="N308" i="1"/>
  <c r="N348" i="1"/>
  <c r="N388" i="1"/>
  <c r="N428" i="1"/>
  <c r="N469" i="1"/>
  <c r="N505" i="1"/>
  <c r="N545" i="1"/>
  <c r="N586" i="1"/>
  <c r="M599" i="1"/>
  <c r="O388" i="1"/>
  <c r="O428" i="1"/>
  <c r="O469" i="1"/>
  <c r="M477" i="1"/>
  <c r="P491" i="1"/>
  <c r="O505" i="1"/>
  <c r="M517" i="1"/>
  <c r="O545" i="1"/>
  <c r="M557" i="1"/>
  <c r="P571" i="1"/>
  <c r="O586" i="1"/>
  <c r="P557" i="1"/>
  <c r="N569" i="1"/>
  <c r="O607" i="1"/>
  <c r="U20" i="4" l="1"/>
  <c r="AD20" i="4" s="1"/>
  <c r="V291" i="4"/>
  <c r="V60" i="4"/>
  <c r="W249" i="4"/>
  <c r="AF60" i="4"/>
  <c r="W60" i="4"/>
  <c r="P170" i="4"/>
  <c r="U181" i="4"/>
  <c r="AD181" i="4" s="1"/>
  <c r="P224" i="1"/>
  <c r="P74" i="1"/>
  <c r="P18" i="1"/>
  <c r="P152" i="1"/>
  <c r="U209" i="4"/>
  <c r="AD209" i="4" s="1"/>
  <c r="U100" i="4"/>
  <c r="AD100" i="4" s="1"/>
  <c r="U237" i="4"/>
  <c r="AD237" i="4" s="1"/>
  <c r="U60" i="4"/>
  <c r="AD60" i="4" s="1"/>
  <c r="U261" i="4"/>
  <c r="AD261" i="4" s="1"/>
  <c r="U112" i="4"/>
  <c r="AD112" i="4" s="1"/>
  <c r="P49" i="4"/>
  <c r="U72" i="4"/>
  <c r="AD72" i="4" s="1"/>
  <c r="U153" i="4"/>
  <c r="AD153" i="4" s="1"/>
  <c r="U291" i="4"/>
  <c r="AD291" i="4" s="1"/>
  <c r="P292" i="4"/>
  <c r="U32" i="4"/>
  <c r="AD32" i="4" s="1"/>
  <c r="P21" i="4"/>
  <c r="P20" i="4"/>
  <c r="P262" i="4"/>
  <c r="P261" i="4"/>
  <c r="P154" i="4"/>
  <c r="P153" i="4"/>
  <c r="P120" i="4"/>
  <c r="P121" i="4"/>
  <c r="P161" i="4"/>
  <c r="P162" i="4"/>
  <c r="P218" i="4"/>
  <c r="P217" i="4"/>
  <c r="P269" i="4"/>
  <c r="P270" i="4"/>
  <c r="P210" i="4"/>
  <c r="P300" i="4"/>
  <c r="P299" i="4"/>
  <c r="P182" i="4"/>
  <c r="P181" i="4"/>
  <c r="P40" i="4"/>
  <c r="P41" i="4"/>
  <c r="P61" i="4"/>
  <c r="P60" i="4"/>
  <c r="P142" i="4"/>
  <c r="P141" i="4"/>
  <c r="P80" i="4"/>
  <c r="P81" i="4"/>
  <c r="P197" i="4"/>
  <c r="P198" i="4"/>
  <c r="P101" i="4"/>
  <c r="P100" i="4"/>
  <c r="P190" i="4"/>
  <c r="P189" i="4"/>
  <c r="P496" i="1"/>
  <c r="P497" i="1"/>
  <c r="P212" i="1"/>
  <c r="P213" i="1"/>
  <c r="P111" i="1"/>
  <c r="P110" i="1"/>
  <c r="P129" i="1"/>
  <c r="P104" i="1"/>
  <c r="P105" i="1"/>
  <c r="P116" i="1"/>
  <c r="P117" i="1"/>
  <c r="P140" i="1"/>
  <c r="P141" i="1"/>
  <c r="P201" i="1"/>
  <c r="P57" i="1"/>
  <c r="P56" i="1"/>
  <c r="P576" i="1"/>
  <c r="P577" i="1"/>
  <c r="P236" i="1"/>
  <c r="P237" i="1"/>
  <c r="P188" i="1"/>
  <c r="P189" i="1"/>
  <c r="P45" i="1"/>
  <c r="P44" i="1"/>
  <c r="P164" i="1"/>
  <c r="P165" i="1"/>
  <c r="P249" i="1"/>
  <c r="P12" i="1"/>
  <c r="P13" i="1"/>
  <c r="P68" i="1"/>
  <c r="P69" i="1"/>
</calcChain>
</file>

<file path=xl/sharedStrings.xml><?xml version="1.0" encoding="utf-8"?>
<sst xmlns="http://schemas.openxmlformats.org/spreadsheetml/2006/main" count="4081" uniqueCount="911">
  <si>
    <t>13:23:14</t>
  </si>
  <si>
    <t>13:10:14</t>
  </si>
  <si>
    <t>12:13:14</t>
  </si>
  <si>
    <t>10:13:22</t>
  </si>
  <si>
    <t>16:37:09</t>
  </si>
  <si>
    <t>10:58:13</t>
  </si>
  <si>
    <t>12:12:46</t>
  </si>
  <si>
    <t>ExtendedCO</t>
  </si>
  <si>
    <t>Joostmethod</t>
  </si>
  <si>
    <t>d33</t>
  </si>
  <si>
    <t>d34</t>
  </si>
  <si>
    <t>d36</t>
  </si>
  <si>
    <t>d36_corr</t>
  </si>
  <si>
    <t>D33</t>
  </si>
  <si>
    <t>D36</t>
  </si>
  <si>
    <t>D36_corr</t>
  </si>
  <si>
    <t>AB</t>
  </si>
  <si>
    <t>10:43:52</t>
  </si>
  <si>
    <t>11:48:25</t>
  </si>
  <si>
    <t>IAEA S1</t>
  </si>
  <si>
    <t>19:34:07</t>
  </si>
  <si>
    <t>15:45:11</t>
  </si>
  <si>
    <t>Emission 1.5</t>
  </si>
  <si>
    <t>16:16:44</t>
  </si>
  <si>
    <t>11:33:39</t>
  </si>
  <si>
    <t>11:06:31</t>
  </si>
  <si>
    <t>19:26:01</t>
  </si>
  <si>
    <t>12:47:38</t>
  </si>
  <si>
    <t>06/25/24</t>
  </si>
  <si>
    <t>SF17903</t>
  </si>
  <si>
    <t>IAEA S1 N2 2.357MG</t>
  </si>
  <si>
    <t>18:22:53</t>
  </si>
  <si>
    <t>Peak Center found at (59823);Background: 0.03 mV,0.09 mV,0.03 mV,0.71 mV (Geology);PressAdjust: Master: 3646.7  Adjust: 3651.9   Sample is Master</t>
  </si>
  <si>
    <t>18:00:04</t>
  </si>
  <si>
    <t>Peak Center found at (59804);Background: 0.03 mV,0.06 mV,0.02 mV,0.53 mV (Geology);PressAdjust: Master: 3706.3  Adjust: 3720.3   Sample is Master</t>
  </si>
  <si>
    <t>17:37:18</t>
  </si>
  <si>
    <t>Peak Center found at (59814);Background: -0.02 mV,0.02 mV,0.02 mV,0.39 mV (Geology);PressAdjust: Master: 3778.3  Adjust: 3792.0   Sample is Master</t>
  </si>
  <si>
    <t>SF17904</t>
  </si>
  <si>
    <t>20:04:14</t>
  </si>
  <si>
    <t>Peak Center found at (59814);Background: 0.02 mV,0.07 mV,0.03 mV,0.62 mV (Geology)</t>
  </si>
  <si>
    <t>19:44:26</t>
  </si>
  <si>
    <t>Peak Center found at (59804);Background: 0.02 mV,0.05 mV,0.02 mV,0.59 mV (Geology)</t>
  </si>
  <si>
    <t>19:24:37</t>
  </si>
  <si>
    <t>Peak Center found at (59814);Background: -0.01 mV,0.01 mV,0.02 mV,0.42 mV (Geology)</t>
  </si>
  <si>
    <t>SF17906</t>
  </si>
  <si>
    <t>closed zero</t>
  </si>
  <si>
    <t>08/21/24</t>
  </si>
  <si>
    <t>11:36:18</t>
  </si>
  <si>
    <t>Peak Center found at (59824);Background: 0.05 mV,0.06 mV,0.02 mV,0.44 mV (Geology);PressAdjust: Master: 5085.2  Adjust: 5056.0   Sample is Master</t>
  </si>
  <si>
    <t>11:13:41</t>
  </si>
  <si>
    <t>Peak Center found at (59833);Background: 0.04 mV,0.04 mV,0.02 mV,0.37 mV (Geology);PressAdjust: Master: 5136.9  Adjust: 5150.5   Sample is Master</t>
  </si>
  <si>
    <t>10:51:24</t>
  </si>
  <si>
    <t>Peak Center found at (59814);Background: -0.04 mV,0.01 mV,0.01 mV,0.28 mV (Geology);PressAdjust: Master: 5116.2  Adjust: 5083.6   Sample is Master</t>
  </si>
  <si>
    <t>IAEA S1 4.2MG</t>
  </si>
  <si>
    <t>15:00:53</t>
  </si>
  <si>
    <t>Peak Center found at (59833);Background: 0.05 mV,0.06 mV,0.02 mV,0.47 mV (Geology);PressAdjust: Master: 5035.2  Adjust: 5034.8   Sample is Master</t>
  </si>
  <si>
    <t>14:38:17</t>
  </si>
  <si>
    <t>Peak Center found at (59833);Background: 0.04 mV,0.05 mV,0.01 mV,0.42 mV (Geology);PressAdjust: Master: 5103.5  Adjust: 5078.1   Sample is Master</t>
  </si>
  <si>
    <t>14:15:32</t>
  </si>
  <si>
    <t>Peak Center found at (59833);Background: -0.04 mV,0.01 mV,0.00 mV,0.29 mV (Geology);PressAdjust: Master: 5188.8  Adjust: 5174.5   Sample is Master</t>
  </si>
  <si>
    <t>SF17907</t>
  </si>
  <si>
    <t>IAEA S1 2.0MG</t>
  </si>
  <si>
    <t>17:23:25</t>
  </si>
  <si>
    <t>15:23:16</t>
  </si>
  <si>
    <t>21:15:27</t>
  </si>
  <si>
    <t>20:55:39</t>
  </si>
  <si>
    <t>20:35:51</t>
  </si>
  <si>
    <t>09/24/24</t>
  </si>
  <si>
    <t>12:09:41</t>
  </si>
  <si>
    <t>Peak Center found at (59833);Background: 0.02 mV,0.05 mV,0.02 mV,0.50 mV (Geology)</t>
  </si>
  <si>
    <t>11:49:53</t>
  </si>
  <si>
    <t>Peak Center found at (59833);Background: 0.01 mV,0.07 mV,0.01 mV,0.48 mV (Geology)</t>
  </si>
  <si>
    <t>11:30:05</t>
  </si>
  <si>
    <t>Peak Center found at (59833);Background: -0.02 mV,0.07 mV,0.01 mV,0.59 mV (Geology)</t>
  </si>
  <si>
    <t>SF17915</t>
  </si>
  <si>
    <t>IAEA S1 5.008mg</t>
  </si>
  <si>
    <t>09/25/24</t>
  </si>
  <si>
    <t>11:33:16</t>
  </si>
  <si>
    <t>Peak Center found at (59824);Background: 0.03 mV,0.07 mV,0.02 mV,0.56 mV (Geology);PressAdjust: Master: 4640.0  Adjust: 4617.0   Sample is Master</t>
  </si>
  <si>
    <t>11:10:35</t>
  </si>
  <si>
    <t>Peak Center found at (59833);Background: 0.03 mV,0.05 mV,0.01 mV,0.45 mV (Geology);PressAdjust: Master: 4699.6  Adjust: 4688.7   Sample is Master</t>
  </si>
  <si>
    <t>10:47:45</t>
  </si>
  <si>
    <t>Peak Center found at (59824);Background: -0.05 mV,0.08 mV,0.01 mV,0.53 mV (Geology);PressAdjust: Master: 4743.6  Adjust: 4717.8   Sample is Master</t>
  </si>
  <si>
    <t>SF17916</t>
  </si>
  <si>
    <t>IAEA S1 3.125mg</t>
  </si>
  <si>
    <t>13:45:19</t>
  </si>
  <si>
    <t>Peak Center found at (59824);Background: 0.03 mV,0.15 mV,0.03 mV,0.87 mV (Geology);PressAdjust: Master: 4448.0  Adjust: 4443.0   Sample is Master</t>
  </si>
  <si>
    <t>Peak Center found at (59833);Background: 0.02 mV,0.12 mV,0.02 mV,0.74 mV (Geology);PressAdjust: Master: 4519.8  Adjust: 4491.5   Sample is Master</t>
  </si>
  <si>
    <t>13:01:09</t>
  </si>
  <si>
    <t>Peak Center found at (59833);Background: -0.04 mV,0.09 mV,0.02 mV,0.66 mV (Geology);PressAdjust: Master: 4611.4  Adjust: 4610.5   Sample is Master</t>
  </si>
  <si>
    <t>SF17917</t>
  </si>
  <si>
    <t>IAEA S1 2.435mg</t>
  </si>
  <si>
    <t>15:34:29</t>
  </si>
  <si>
    <t>Peak Center found at (59833);Background: 0.04 mV,0.25 mV,0.05 mV,1.25 mV (Geology);PressAdjust: Master: 4472.6  Adjust: 4445.9   Sample is Master</t>
  </si>
  <si>
    <t>15:12:12</t>
  </si>
  <si>
    <t>Peak Center found at (59833);Background: 0.03 mV,0.23 mV,0.04 mV,1.10 mV (Geology);PressAdjust: Master: 4555.8  Adjust: 4542.8   Sample is Master</t>
  </si>
  <si>
    <t>14:50:07</t>
  </si>
  <si>
    <t>Peak Center found at (59833);Background: -0.03 mV,0.16 mV,0.03 mV,0.95 mV (Geology);PressAdjust: Master: 4661.0  Adjust: 4665.3   Sample is Master</t>
  </si>
  <si>
    <t>SF17918</t>
  </si>
  <si>
    <t>IAEA S1 2.000mg</t>
  </si>
  <si>
    <t>17:01:19</t>
  </si>
  <si>
    <t>Peak Center found at (59833);Background: 0.03 mV,0.29 mV,0.04 mV,1.39 mV (Geology);PressAdjust: Master: 4206.7  Adjust: 4218.6   Sample is Master</t>
  </si>
  <si>
    <t>16:39:14</t>
  </si>
  <si>
    <t>Peak Center found at (59833);Background: 0.03 mV,0.26 mV,0.04 mV,1.27 mV (Geology);PressAdjust: Master: 4308.4  Adjust: 4283.7   Sample is Master</t>
  </si>
  <si>
    <t>Peak Center found at (59833);Background: -0.03 mV,0.20 mV,0.03 mV,1.10 mV (Geology);PressAdjust: Master: 4422.7  Adjust: 4436.5   Sample is Master</t>
  </si>
  <si>
    <t>SF17919</t>
  </si>
  <si>
    <t>10/16/24</t>
  </si>
  <si>
    <t>12:31:36</t>
  </si>
  <si>
    <t>Peak Center found at (59814);Background: 0.02 mV,0.07 mV,0.01 mV,0.44 mV (Geology)</t>
  </si>
  <si>
    <t>12:11:49</t>
  </si>
  <si>
    <t>Peak Center found at (59823);Background: 0.02 mV,0.07 mV,0.01 mV,0.48 mV (Geology)</t>
  </si>
  <si>
    <t>11:52:00</t>
  </si>
  <si>
    <t>Peak Center found at (59814);Background: -0.01 mV,0.05 mV,0.01 mV,0.42 mV (Geology)</t>
  </si>
  <si>
    <t>SF17920</t>
  </si>
  <si>
    <t>AB MSA TEST 2</t>
  </si>
  <si>
    <t>13:48:36</t>
  </si>
  <si>
    <t>Peak Center found at (59823);Background: 0.04 mV,0.08 mV,0.01 mV,0.49 mV (Geology);PressAdjust: Master: 4409.7  Adjust: 4406.4   Sample is Master</t>
  </si>
  <si>
    <t>13:26:24</t>
  </si>
  <si>
    <t>Peak Center found at (59814);Background: 0.05 mV,0.08 mV,0.01 mV,0.45 mV (Geology);PressAdjust: Master: 4546.2  Adjust: 4545.8   Sample is Master</t>
  </si>
  <si>
    <t>13:02:59</t>
  </si>
  <si>
    <t>Peak Center found at (59814);Background: -0.01 mV,0.06 mV,0.00 mV,0.46 mV (Geology);PressAdjust: Master: 4690.6  Adjust: 4661.9   Sample is Master</t>
  </si>
  <si>
    <t>SF17921</t>
  </si>
  <si>
    <t>AB MSA TEST 4</t>
  </si>
  <si>
    <t>Peak Center found at (59823);Background: 0.02 mV,0.09 mV,0.01 mV,0.54 mV (Geology);PressAdjust: Master: 4065.0  Adjust: 4084.6   Sample is Master</t>
  </si>
  <si>
    <t>16:14:53</t>
  </si>
  <si>
    <t>Peak Center found at (59823);Background: 0.02 mV,0.09 mV,0.01 mV,0.51 mV (Geology);PressAdjust: Master: 4140.8  Adjust: 4104.5   Sample is Master</t>
  </si>
  <si>
    <t>15:52:19</t>
  </si>
  <si>
    <t>Peak Center found at (59814);Background: -0.04 mV,0.07 mV,0.00 mV,0.46 mV (Geology);PressAdjust: Master: 4225.2  Adjust: 4209.4   Sample is Master</t>
  </si>
  <si>
    <t>SF17922</t>
  </si>
  <si>
    <t>AB NBS127 1</t>
  </si>
  <si>
    <t>17:55:34</t>
  </si>
  <si>
    <t>Peak Center found at (59823);Background: 0.02 mV,0.12 mV,0.02 mV,0.65 mV (Geology);PressAdjust: Master: 3739.7  Adjust: 3709.0   Sample is Master</t>
  </si>
  <si>
    <t>17:33:04</t>
  </si>
  <si>
    <t>Peak Center found at (59823);Background: 0.03 mV,0.11 mV,0.01 mV,0.62 mV (Geology);PressAdjust: Master: 3837.9  Adjust: 3813.5   Sample is Master</t>
  </si>
  <si>
    <t>17:10:10</t>
  </si>
  <si>
    <t>Peak Center found at (59823);Background: -0.01 mV,0.08 mV,0.01 mV,0.51 mV (Geology);PressAdjust: Master: 3946.0  Adjust: 3927.8   Sample is Master</t>
  </si>
  <si>
    <t>SF17923</t>
  </si>
  <si>
    <t>AB NBS127 2</t>
  </si>
  <si>
    <t>19:24:24</t>
  </si>
  <si>
    <t>Peak Center found at (59823);Background: 0.03 mV,0.09 mV,0.02 mV,0.49 mV (Geology);PressAdjust: Master: 3782.7  Adjust: 3763.2   Sample is Master</t>
  </si>
  <si>
    <t>19:01:59</t>
  </si>
  <si>
    <t>Peak Center found at (59823);Background: 0.03 mV,0.11 mV,0.01 mV,0.59 mV (Geology);PressAdjust: Master: 3886.1  Adjust: 3883.7   Sample is Master</t>
  </si>
  <si>
    <t>18:39:54</t>
  </si>
  <si>
    <t>Peak Center found at (59814);Background: -0.02 mV,0.07 mV,0.00 mV,0.52 mV (Geology);PressAdjust: Master: 4009.7  Adjust: 4002.0   Sample is Master</t>
  </si>
  <si>
    <t>SF17924</t>
  </si>
  <si>
    <t>AB MSA TEST 7</t>
  </si>
  <si>
    <t>20:59:29</t>
  </si>
  <si>
    <t>Peak Center found at (59823);Background: 0.03 mV,0.08 mV,0.01 mV,0.51 mV (Geology);PressAdjust: Master: 3883.2  Adjust: 3876.4   Sample is Master</t>
  </si>
  <si>
    <t>20:36:43</t>
  </si>
  <si>
    <t>Peak Center found at (59823);Background: 0.02 mV,0.06 mV,0.00 mV,0.42 mV (Geology);PressAdjust: Master: 3936.3  Adjust: 3955.6   Sample is Master</t>
  </si>
  <si>
    <t>20:14:18</t>
  </si>
  <si>
    <t>Peak Center found at (59814);Background: -0.03 mV,0.02 mV,-0.01 mV,0.32 mV (Geology);PressAdjust: Master: 4003.9  Adjust: 4010.3   Sample is Master</t>
  </si>
  <si>
    <t>SF17925</t>
  </si>
  <si>
    <t>22:06:48</t>
  </si>
  <si>
    <t>Peak Center found at (59823);Background: 0.03 mV,0.13 mV,0.02 mV,0.70 mV (Geology)</t>
  </si>
  <si>
    <t>21:47:00</t>
  </si>
  <si>
    <t>Peak Center found at (59823);Background: 0.03 mV,0.12 mV,0.01 mV,0.63 mV (Geology)</t>
  </si>
  <si>
    <t>21:27:11</t>
  </si>
  <si>
    <t>Peak Center found at (59823);Background: 0.02 mV,0.10 mV,0.01 mV,0.62 mV (Geology)</t>
  </si>
  <si>
    <t>SF17926</t>
  </si>
  <si>
    <t>10/17/24</t>
  </si>
  <si>
    <t>10:53:13</t>
  </si>
  <si>
    <t>Peak Center found at (59823);Background: 0.03 mV,0.06 mV,0.01 mV,0.46 mV (Geology)</t>
  </si>
  <si>
    <t>10:33:25</t>
  </si>
  <si>
    <t>Peak Center found at (59823);Background: 0.02 mV,0.06 mV,0.01 mV,0.47 mV (Geology)</t>
  </si>
  <si>
    <t>10:13:37</t>
  </si>
  <si>
    <t>Peak Center found at (59814);Background: -0.02 mV,0.04 mV,0.00 mV,0.42 mV (Geology)</t>
  </si>
  <si>
    <t>SF17927</t>
  </si>
  <si>
    <t>AB NBS127 3</t>
  </si>
  <si>
    <t>12:10:52</t>
  </si>
  <si>
    <t>Peak Center found at (59823);Background: 0.03 mV,0.07 mV,0.02 mV,0.49 mV (Geology);PressAdjust: Master: 3851.0  Adjust: 3832.1   Sample is Master</t>
  </si>
  <si>
    <t>11:48:11</t>
  </si>
  <si>
    <t>Peak Center found at (59823);Background: 0.03 mV,0.07 mV,0.01 mV,0.46 mV (Geology);PressAdjust: Master: 3925.2  Adjust: 3943.7   Sample is Master</t>
  </si>
  <si>
    <t>11:25:54</t>
  </si>
  <si>
    <t>Peak Center found at (59823);Background: -0.01 mV,0.06 mV,0.00 mV,0.42 mV (Geology);PressAdjust: Master: 4012.2  Adjust: 4008.3   Sample is Master</t>
  </si>
  <si>
    <t>SF17928</t>
  </si>
  <si>
    <t>AB MSA TEST 11</t>
  </si>
  <si>
    <t>13:38:53</t>
  </si>
  <si>
    <t>Peak Center found at (59814);Background: 0.03 mV,0.09 mV,0.01 mV,0.60 mV (Geology);PressAdjust: Master: 3780.1  Adjust: 3768.2   Sample is Master</t>
  </si>
  <si>
    <t>13:15:59</t>
  </si>
  <si>
    <t>Peak Center found at (59823);Background: 0.02 mV,0.08 mV,0.01 mV,0.50 mV (Geology);PressAdjust: Master: 3876.9  Adjust: 3861.9   Sample is Master</t>
  </si>
  <si>
    <t>12:53:05</t>
  </si>
  <si>
    <t>Peak Center found at (59823);Background: -0.03 mV,0.05 mV,0.01 mV,0.44 mV (Geology);PressAdjust: Master: 3988.5  Adjust: 3960.2   Sample is Master</t>
  </si>
  <si>
    <t>SF17929</t>
  </si>
  <si>
    <t>AB MSA TEST 24</t>
  </si>
  <si>
    <t>15:03:38</t>
  </si>
  <si>
    <t>Peak Center found at (59823);Background: 0.03 mV,0.12 mV,0.02 mV,0.69 mV (Geology);PressAdjust: Master: 3922.5  Adjust: 3942.1   Sample is Master</t>
  </si>
  <si>
    <t>14:40:52</t>
  </si>
  <si>
    <t>Peak Center found at (59823);Background: 0.03 mV,0.10 mV,0.01 mV,0.61 mV (Geology);PressAdjust: Master: 3977.4  Adjust: 3988.4   Sample is Master</t>
  </si>
  <si>
    <t>14:18:19</t>
  </si>
  <si>
    <t>Peak Center found at (59814);Background: -0.03 mV,0.06 mV,0.01 mV,0.48 mV (Geology);PressAdjust: Master: 4040.6  Adjust: 4056.6   Sample is Master</t>
  </si>
  <si>
    <t>SF17930</t>
  </si>
  <si>
    <t>AB NBS127 4</t>
  </si>
  <si>
    <t>16:29:03</t>
  </si>
  <si>
    <t>Peak Center found at (59823);Background: 0.03 mV,0.14 mV,0.02 mV,0.75 mV (Geology);PressAdjust: Master: 3624.0  Adjust: 3594.5   Sample is Master</t>
  </si>
  <si>
    <t>16:06:22</t>
  </si>
  <si>
    <t>Peak Center found at (59823);Background: 0.02 mV,0.10 mV,0.02 mV,0.67 mV (Geology);PressAdjust: Master: 3710.0  Adjust: 3681.5   Sample is Master</t>
  </si>
  <si>
    <t>15:43:45</t>
  </si>
  <si>
    <t>Peak Center found at (59814);Background: -0.02 mV,0.06 mV,0.01 mV,0.52 mV (Geology);PressAdjust: Master: 3802.6  Adjust: 3798.9   Sample is Master</t>
  </si>
  <si>
    <t>SF17931</t>
  </si>
  <si>
    <t>AB MSA TEST 6</t>
  </si>
  <si>
    <t>18:02:22</t>
  </si>
  <si>
    <t>Peak Center found at (59823);Background: 0.04 mV,0.16 mV,0.03 mV,0.83 mV (Geology);PressAdjust: Master: 3994.8  Adjust: 3974.4   Sample is Master</t>
  </si>
  <si>
    <t>17:39:18</t>
  </si>
  <si>
    <t>Peak Center found at (59814);Background: 0.04 mV,0.13 mV,0.02 mV,0.73 mV (Geology);PressAdjust: Master: 4050.9  Adjust: 4047.9   Sample is Master</t>
  </si>
  <si>
    <t>17:16:06</t>
  </si>
  <si>
    <t>Peak Center found at (59823);Background: -0.02 mV,0.07 mV,0.01 mV,0.53 mV (Geology);PressAdjust: Master: 4116.8  Adjust: 4104.4   Sample is Master</t>
  </si>
  <si>
    <t>SF17932</t>
  </si>
  <si>
    <t>AB MSA TEST 15</t>
  </si>
  <si>
    <t>Peak Center found at (59823);Background: 0.03 mV,0.14 mV,0.02 mV,0.76 mV (Geology);PressAdjust: Master: 3843.4  Adjust: 3856.2   Sample is Master</t>
  </si>
  <si>
    <t>19:12:02</t>
  </si>
  <si>
    <t>Peak Center found at (59823);Background: 0.03 mV,0.12 mV,0.01 mV,0.63 mV (Geology);PressAdjust: Master: 3892.6  Adjust: 3909.6   Sample is Master</t>
  </si>
  <si>
    <t>18:49:56</t>
  </si>
  <si>
    <t>Peak Center found at (59823);Background: -0.02 mV,0.08 mV,0.01 mV,0.55 mV (Geology);PressAdjust: Master: 3952.6  Adjust: 3974.8   Sample is Master</t>
  </si>
  <si>
    <t>SF17933</t>
  </si>
  <si>
    <t>20:36:37</t>
  </si>
  <si>
    <t>Peak Center found at (59823);Background: 0.02 mV,0.15 mV,0.02 mV,0.81 mV (Geology)</t>
  </si>
  <si>
    <t>20:16:49</t>
  </si>
  <si>
    <t>Peak Center found at (59823);Background: 0.03 mV,0.16 mV,0.03 mV,0.92 mV (Geology)</t>
  </si>
  <si>
    <t>19:57:01</t>
  </si>
  <si>
    <t>Peak Center found at (59823);Background: 0.02 mV,0.16 mV,0.02 mV,0.87 mV (Geology)</t>
  </si>
  <si>
    <t>SF17934</t>
  </si>
  <si>
    <t>10/18/24</t>
  </si>
  <si>
    <t>10:32:42</t>
  </si>
  <si>
    <t>Peak Center found at (59823);Background: 0.02 mV,0.06 mV,0.01 mV,0.43 mV (Geology)</t>
  </si>
  <si>
    <t>10:12:54</t>
  </si>
  <si>
    <t>Peak Center found at (59823);Background: 0.02 mV,0.06 mV,0.01 mV,0.42 mV (Geology)</t>
  </si>
  <si>
    <t>09:53:05</t>
  </si>
  <si>
    <t>Peak Center found at (59823);Background: -0.02 mV,0.04 mV,-0.00 mV,0.41 mV (Geology)</t>
  </si>
  <si>
    <t>SF17935</t>
  </si>
  <si>
    <t>AB NBS127 5</t>
  </si>
  <si>
    <t>12:16:00</t>
  </si>
  <si>
    <t>Peak Center found at (59823);Background: 0.03 mV,0.09 mV,0.01 mV,0.51 mV (Geology);PressAdjust: Master: 3773.1  Adjust: 3772.7   Sample is Master</t>
  </si>
  <si>
    <t>11:52:55</t>
  </si>
  <si>
    <t>Peak Center found at (59823);Background: 0.02 mV,0.07 mV,0.01 mV,0.45 mV (Geology);PressAdjust: Master: 3834.8  Adjust: 3822.5   Sample is Master</t>
  </si>
  <si>
    <t>11:30:34</t>
  </si>
  <si>
    <t>Peak Center found at (59824);Background: -0.04 mV,0.04 mV,0.01 mV,0.41 mV (Geology);PressAdjust: Master: 3917.4  Adjust: 3881.4   Sample is Master</t>
  </si>
  <si>
    <t>SF17936</t>
  </si>
  <si>
    <t>AB MSA TEST 23</t>
  </si>
  <si>
    <t>14:26:20</t>
  </si>
  <si>
    <t>Peak Center found at (59814);Background: 0.03 mV,0.09 mV,0.02 mV,0.56 mV (Geology);PressAdjust: Master: 4008.5  Adjust: 3980.2   Sample is Master</t>
  </si>
  <si>
    <t>14:03:18</t>
  </si>
  <si>
    <t>Peak Center found at (59823);Background: 0.03 mV,0.08 mV,0.02 mV,0.50 mV (Geology);PressAdjust: Master: 4053.4  Adjust: 4072.2   Sample is Master</t>
  </si>
  <si>
    <t>13:40:37</t>
  </si>
  <si>
    <t>Peak Center found at (59823);Background: -0.03 mV,0.06 mV,0.00 mV,0.44 mV (Geology);PressAdjust: Master: 4122.4  Adjust: 4107.7   Sample is Master</t>
  </si>
  <si>
    <t>SF17937</t>
  </si>
  <si>
    <t>15:43:04</t>
  </si>
  <si>
    <t>Peak Center found at (59823);Background: 0.01 mV,0.09 mV,0.02 mV,0.60 mV (Geology)</t>
  </si>
  <si>
    <t>Peak Center found at (59823);Background: 0.01 mV,0.10 mV,0.02 mV,0.61 mV (Geology)</t>
  </si>
  <si>
    <t>15:03:28</t>
  </si>
  <si>
    <t>Peak Center found at (59823);Background: -0.01 mV,0.07 mV,0.01 mV,0.52 mV (Geology)</t>
  </si>
  <si>
    <t>SF17938</t>
  </si>
  <si>
    <t>10/19/24</t>
  </si>
  <si>
    <t>11:02:04</t>
  </si>
  <si>
    <t>Peak Center found at (59814);Background: 0.00 mV,0.09 mV,0.00 mV,0.54 mV (Geology)</t>
  </si>
  <si>
    <t>10:42:16</t>
  </si>
  <si>
    <t>Peak Center found at (59814);Background: 0.00 mV,0.07 mV,0.00 mV,0.54 mV (Geology)</t>
  </si>
  <si>
    <t>10:22:28</t>
  </si>
  <si>
    <t>Peak Center found at (59814);Background: -0.02 mV,0.05 mV,0.00 mV,0.51 mV (Geology)</t>
  </si>
  <si>
    <t>SF17939</t>
  </si>
  <si>
    <t>AB MSA TEST 22</t>
  </si>
  <si>
    <t>13:26:26</t>
  </si>
  <si>
    <t>Peak Center found at (59823);Background: 0.03 mV,0.07 mV,0.01 mV,0.48 mV (Geology);PressAdjust: Master: 3788.7  Adjust: 3774.5   Sample is Master</t>
  </si>
  <si>
    <t>13:03:41</t>
  </si>
  <si>
    <t>Peak Center found at (59823);Background: 0.02 mV,0.07 mV,0.01 mV,0.48 mV (Geology);PressAdjust: Master: 3907.6  Adjust: 3875.7   Sample is Master</t>
  </si>
  <si>
    <t>12:40:03</t>
  </si>
  <si>
    <t>Peak Center found at (59804);Background: -0.04 mV,0.05 mV,-0.00 mV,0.47 mV (Geology);PressAdjust: Master: 4042.3  Adjust: 4009.4   Sample is Master</t>
  </si>
  <si>
    <t>SF17940</t>
  </si>
  <si>
    <t>AB MSA TEST 8</t>
  </si>
  <si>
    <t>15:56:09</t>
  </si>
  <si>
    <t>Peak Center found at (59823);Background: 0.02 mV,0.05 mV,0.01 mV,0.48 mV (Geology);PressAdjust: Master: 3706.5  Adjust: 3683.4   Sample is Master</t>
  </si>
  <si>
    <t>15:32:55</t>
  </si>
  <si>
    <t>Peak Center found at (59823);Background: 0.02 mV,0.04 mV,0.01 mV,0.42 mV (Geology);PressAdjust: Master: 3750.2  Adjust: 3755.6   Sample is Master</t>
  </si>
  <si>
    <t>15:10:13</t>
  </si>
  <si>
    <t>Peak Center found at (59823);Background: -0.04 mV,0.03 mV,0.00 mV,0.36 mV (Geology);PressAdjust: Master: 3815.4  Adjust: 3789.8   Sample is Master</t>
  </si>
  <si>
    <t>SF179410</t>
  </si>
  <si>
    <t>AB MSA TEST 16</t>
  </si>
  <si>
    <t>17:42:15</t>
  </si>
  <si>
    <t>Peak Center found at (59823);Background: 0.03 mV,0.09 mV,0.01 mV,0.59 mV (Geology);PressAdjust: Master: 3704.8  Adjust: 3688.5   Sample is Master</t>
  </si>
  <si>
    <t>17:17:20</t>
  </si>
  <si>
    <t>Peak Center found at (59823);Background: 0.02 mV,0.08 mV,0.01 mV,0.54 mV (Geology);PressAdjust: Master: 3830.7  Adjust: 3804.2   Sample is Master</t>
  </si>
  <si>
    <t>16:54:40</t>
  </si>
  <si>
    <t>Peak Center found at (59814);Background: -0.04 mV,0.03 mV,-0.00 mV,0.42 mV (Geology);PressAdjust: Master: 4003.5  Adjust: 4080.2   Sample is Master</t>
  </si>
  <si>
    <t>SF17942</t>
  </si>
  <si>
    <t>AB MSA TEST 5</t>
  </si>
  <si>
    <t>19:24:36</t>
  </si>
  <si>
    <t>Peak Center found at (59823);Background: 0.02 mV,0.08 mV,0.01 mV,0.56 mV (Geology);PressAdjust: Master: 3792.7  Adjust: 3791.5   Sample is Master</t>
  </si>
  <si>
    <t>18:58:55</t>
  </si>
  <si>
    <t>Peak Center found at (59823);Background: 0.02 mV,0.06 mV,0.01 mV,0.50 mV (Geology);PressAdjust: Master: 3833.7  Adjust: 3848.0   Sample is Master</t>
  </si>
  <si>
    <t>18:35:27</t>
  </si>
  <si>
    <t>Peak Center found at (59823);Background: -0.02 mV,0.03 mV,0.00 mV,0.39 mV (Geology);PressAdjust: Master: 3892.0  Adjust: 3856.6   Sample is Master</t>
  </si>
  <si>
    <t>SF17943</t>
  </si>
  <si>
    <t>20:33:27</t>
  </si>
  <si>
    <t>Peak Center found at (59814);Background: 0.01 mV,0.06 mV,0.00 mV,0.53 mV (Geology)</t>
  </si>
  <si>
    <t>20:13:39</t>
  </si>
  <si>
    <t>Peak Center found at (59823);Background: 0.00 mV,0.05 mV,0.01 mV,0.50 mV (Geology)</t>
  </si>
  <si>
    <t>19:53:51</t>
  </si>
  <si>
    <t>Peak Center found at (59823);Background: -0.01 mV,0.04 mV,0.00 mV,0.43 mV (Geology)</t>
  </si>
  <si>
    <t>added IAEA S1 2.435</t>
  </si>
  <si>
    <t>New ref gas</t>
  </si>
  <si>
    <t>SF17944</t>
  </si>
  <si>
    <t>22:12:33</t>
  </si>
  <si>
    <t>Peak Center found at (59814);Background: 0.04 mV,0.12 mV,0.02 mV,0.76 mV (Geology)</t>
  </si>
  <si>
    <t>21:47:49</t>
  </si>
  <si>
    <t>Peak Center found at (59823);Background: 0.06 mV,0.11 mV,0.02 mV,0.75 mV (Geology)</t>
  </si>
  <si>
    <t>21:28:01</t>
  </si>
  <si>
    <t>Peak Center found at (59823);Background: 0.01 mV,0.01 mV,0.00 mV,0.29 mV (Geology)</t>
  </si>
  <si>
    <t>SF17945</t>
  </si>
  <si>
    <t>10/20/24</t>
  </si>
  <si>
    <t>11:37:40</t>
  </si>
  <si>
    <t>Peak Center found at (59823);Background: 0.07 mV,0.09 mV,0.01 mV,0.54 mV (Geology)</t>
  </si>
  <si>
    <t>11:17:52</t>
  </si>
  <si>
    <t>Peak Center found at (59823);Background: 0.07 mV,0.08 mV,0.02 mV,0.54 mV (Geology)</t>
  </si>
  <si>
    <t>10:58:04</t>
  </si>
  <si>
    <t>Peak Center found at (59823);Background: 0.02 mV,0.04 mV,0.00 mV,0.40 mV (Geology)</t>
  </si>
  <si>
    <t>added AEA S1 3.050 + 2.115mg</t>
  </si>
  <si>
    <t>SF17946</t>
  </si>
  <si>
    <t>13:07:32</t>
  </si>
  <si>
    <t>Peak Center found at (59814);Background: 0.06 mV,0.07 mV,0.01 mV,0.52 mV (Geology)</t>
  </si>
  <si>
    <t>12:47:44</t>
  </si>
  <si>
    <t>Peak Center found at (59823);Background: 0.06 mV,0.08 mV,0.01 mV,0.48 mV (Geology)</t>
  </si>
  <si>
    <t>12:27:55</t>
  </si>
  <si>
    <t>Peak Center found at (59823);Background: 0.02 mV,0.05 mV,0.01 mV,0.40 mV (Geology)</t>
  </si>
  <si>
    <t>pumped away S1</t>
  </si>
  <si>
    <t>SF17947</t>
  </si>
  <si>
    <t>AB MSA TEST 14</t>
  </si>
  <si>
    <t>14:36:04</t>
  </si>
  <si>
    <t>Peak Center found at (59823);Background: 0.06 mV,0.17 mV,0.02 mV,0.90 mV (Geology);PressAdjust: Master: 5454.8  Adjust: 5425.6   Sample is Master</t>
  </si>
  <si>
    <t>14:13:59</t>
  </si>
  <si>
    <t>Peak Center found at (59823);Background: 0.07 mV,0.12 mV,0.02 mV,0.74 mV (Geology);PressAdjust: Master: 5536.5  Adjust: 5502.3   Sample is Master</t>
  </si>
  <si>
    <t>13:51:33</t>
  </si>
  <si>
    <t>Peak Center found at (59814);Background: 0.01 mV,0.03 mV,0.00 mV,0.40 mV (Geology);PressAdjust: Master: 5635.6  Adjust: 5616.7   Sample is Master</t>
  </si>
  <si>
    <t>SF17948</t>
  </si>
  <si>
    <t>AB MSA TEST 9</t>
  </si>
  <si>
    <t>15:54:42</t>
  </si>
  <si>
    <t>Peak Center found at (59823);Background: 0.07 mV,0.32 mV,0.04 mV,1.47 mV (Geology);PressAdjust: Master: 5471.6  Adjust: 5458.5   Sample is Master</t>
  </si>
  <si>
    <t>15:32:35</t>
  </si>
  <si>
    <t>Peak Center found at (59823);Background: 0.07 mV,0.24 mV,0.03 mV,1.20 mV (Geology);PressAdjust: Master: 5569.8  Adjust: 5586.6   Sample is Master</t>
  </si>
  <si>
    <t>15:09:31</t>
  </si>
  <si>
    <t>Peak Center found at (59814);Background: 0.00 mV,0.08 mV,0.01 mV,0.63 mV (Geology);PressAdjust: Master: 5682.7  Adjust: 5654.3   Sample is Master</t>
  </si>
  <si>
    <t>SF17949</t>
  </si>
  <si>
    <t>AB MSA TEST 19</t>
  </si>
  <si>
    <t>17:13:19</t>
  </si>
  <si>
    <t>Peak Center found at (59833);Background: 0.07 mV,0.37 mV,0.05 mV,1.64 mV (Geology);PressAdjust: Master: 5243.0  Adjust: 5253.7   Sample is Master</t>
  </si>
  <si>
    <t>16:51:07</t>
  </si>
  <si>
    <t>Peak Center found at (59814);Background: 0.06 mV,0.31 mV,0.04 mV,1.41 mV (Geology);PressAdjust: Master: 5302.6  Adjust: 5326.9   Sample is Master</t>
  </si>
  <si>
    <t>16:28:30</t>
  </si>
  <si>
    <t>Peak Center found at (59824);Background: 0.00 mV,0.15 mV,0.02 mV,0.82 mV (Geology);PressAdjust: Master: 5372.9  Adjust: 5379.6   Sample is Master</t>
  </si>
  <si>
    <t>SF17950</t>
  </si>
  <si>
    <t>AB NBS127 6</t>
  </si>
  <si>
    <t>18:38:06</t>
  </si>
  <si>
    <t>Peak Center found at (59824);Background: 0.06 mV,0.35 mV,0.05 mV,1.53 mV (Geology);PressAdjust: Master: 4848.6  Adjust: 4852.2   Sample is Master</t>
  </si>
  <si>
    <t>18:16:01</t>
  </si>
  <si>
    <t>Peak Center found at (59833);Background: 0.05 mV,0.29 mV,0.04 mV,1.38 mV (Geology);PressAdjust: Master: 4918.4  Adjust: 4895.1   Sample is Master</t>
  </si>
  <si>
    <t>17:53:56</t>
  </si>
  <si>
    <t>Peak Center found at (59823);Background: 0.00 mV,0.14 mV,0.02 mV,0.81 mV (Geology);PressAdjust: Master: 5006.3  Adjust: 5010.1   Sample is Master</t>
  </si>
  <si>
    <t>SF17951</t>
  </si>
  <si>
    <t>AB MSA TEST 12</t>
  </si>
  <si>
    <t>20:05:32</t>
  </si>
  <si>
    <t>Peak Center found at (59824);Background: 0.06 mV,0.35 mV,0.04 mV,1.48 mV (Geology);PressAdjust: Master: 4915.0  Adjust: 4896.1   Sample is Master</t>
  </si>
  <si>
    <t>19:42:47</t>
  </si>
  <si>
    <t>Peak Center found at (59833);Background: 0.06 mV,0.30 mV,0.03 mV,1.35 mV (Geology);PressAdjust: Master: 5019.5  Adjust: 4993.6   Sample is Master</t>
  </si>
  <si>
    <t>19:20:01</t>
  </si>
  <si>
    <t>Peak Center found at (59814);Background: -0.00 mV,0.12 mV,0.01 mV,0.73 mV (Geology);PressAdjust: Master: 5141.4  Adjust: 5101.8   Sample is Master</t>
  </si>
  <si>
    <t>SF17952</t>
  </si>
  <si>
    <t>21:45:03</t>
  </si>
  <si>
    <t>Peak Center found at (59833);Background: 0.06 mV,0.30 mV,0.04 mV,1.42 mV (Geology)</t>
  </si>
  <si>
    <t>21:25:15</t>
  </si>
  <si>
    <t>Peak Center found at (59823);Background: 0.05 mV,0.21 mV,0.03 mV,1.08 mV (Geology)</t>
  </si>
  <si>
    <t>21:05:27</t>
  </si>
  <si>
    <t>Peak Center found at (59823);Background: 0.01 mV,0.05 mV,0.00 mV,0.48 mV (Geology)</t>
  </si>
  <si>
    <t>SF17953</t>
  </si>
  <si>
    <t>10/21/24</t>
  </si>
  <si>
    <t>12:33:02</t>
  </si>
  <si>
    <t>Peak Center found at (59823);Background: 0.07 mV,0.12 mV,0.02 mV,0.65 mV (Geology)</t>
  </si>
  <si>
    <t>Peak Center found at (59823);Background: 0.07 mV,0.10 mV,0.03 mV,0.62 mV (Geology)</t>
  </si>
  <si>
    <t>11:53:26</t>
  </si>
  <si>
    <t>Peak Center found at (59814);Background: 0.07 mV,0.09 mV,0.01 mV,0.48 mV (Geology)</t>
  </si>
  <si>
    <t>Peak Center found at (59823);Background: 0.06 mV,0.07 mV,0.02 mV,0.44 mV (Geology)</t>
  </si>
  <si>
    <t>11:13:50</t>
  </si>
  <si>
    <t>Peak Center found at (59823);Background: 0.01 mV,0.04 mV,0.01 mV,0.41 mV (Geology)</t>
  </si>
  <si>
    <t>SF17954</t>
  </si>
  <si>
    <t>Murchison CCl4 C</t>
  </si>
  <si>
    <t>16:14:52</t>
  </si>
  <si>
    <t>Peak Center found at (59823);Background: 0.06 mV,0.43 mV,0.06 mV,1.95 mV (Geology);PressAdjust: Master: 5185.7  Adjust: 5182.9   Sample is Master</t>
  </si>
  <si>
    <t>15:52:12</t>
  </si>
  <si>
    <t>Peak Center found at (59823);Background: 0.07 mV,0.40 mV,0.06 mV,1.85 mV (Geology);PressAdjust: Master: 5245.2  Adjust: 5253.3   Sample is Master</t>
  </si>
  <si>
    <t>15:28:46</t>
  </si>
  <si>
    <t>Peak Center found at (59833);Background: 0.07 mV,0.37 mV,0.05 mV,1.73 mV (Geology);PressAdjust: Master: 5309.9  Adjust: 5324.4   Sample is Master</t>
  </si>
  <si>
    <t>15:06:01</t>
  </si>
  <si>
    <t>Peak Center found at (59833);Background: 0.07 mV,0.33 mV,0.05 mV,1.63 mV (Geology);PressAdjust: Master: 5365.0  Adjust: 5366.4   Sample is Master</t>
  </si>
  <si>
    <t>14:42:58</t>
  </si>
  <si>
    <t>Peak Center found at (59823);Background: 0.07 mV,0.29 mV,0.05 mV,1.47 mV (Geology);PressAdjust: Master: 5425.3  Adjust: 5417.1   Sample is Master</t>
  </si>
  <si>
    <t>14:20:22</t>
  </si>
  <si>
    <t>Peak Center found at (59814);Background: 0.07 mV,0.24 mV,0.03 mV,1.31 mV (Geology);PressAdjust: Master: 5486.0  Adjust: 5479.7   Sample is Master</t>
  </si>
  <si>
    <t>13:57:45</t>
  </si>
  <si>
    <t>Peak Center found at (59823);Background: 0.06 mV,0.19 mV,0.04 mV,1.13 mV (Geology);PressAdjust: Master: 5554.4  Adjust: 5558.7   Sample is Master</t>
  </si>
  <si>
    <t>13:34:38</t>
  </si>
  <si>
    <t>Peak Center found at (59833);Background: 0.06 mV,0.14 mV,0.03 mV,0.83 mV (Geology);PressAdjust: Master: 5621.4  Adjust: 5639.3   Sample is Master</t>
  </si>
  <si>
    <t>13:11:41</t>
  </si>
  <si>
    <t>Peak Center found at (59823);Background: -0.01 mV,0.06 mV,0.00 mV,0.50 mV (Geology);PressAdjust: Master: 5706.0  Adjust: 5670.9   Sample is Master</t>
  </si>
  <si>
    <t>SF17955</t>
  </si>
  <si>
    <t>Murchison CCl4 A</t>
  </si>
  <si>
    <t>19:51:39</t>
  </si>
  <si>
    <t>Peak Center found at (59824);Background: 0.04 mV,0.31 mV,0.04 mV,1.47 mV (Geology);PressAdjust: Master: 4194.4  Adjust: 4174.7   Sample is Master</t>
  </si>
  <si>
    <t>19:28:58</t>
  </si>
  <si>
    <t>Peak Center found at (59833);Background: 0.04 mV,0.33 mV,0.04 mV,1.55 mV (Geology);PressAdjust: Master: 4248.2  Adjust: 4237.5   Sample is Master</t>
  </si>
  <si>
    <t>19:06:08</t>
  </si>
  <si>
    <t>Peak Center found at (59824);Background: 0.04 mV,0.34 mV,0.05 mV,1.61 mV (Geology);PressAdjust: Master: 4302.0  Adjust: 4285.7   Sample is Master</t>
  </si>
  <si>
    <t>18:43:19</t>
  </si>
  <si>
    <t>Peak Center found at (59814);Background: 0.04 mV,0.33 mV,0.05 mV,1.58 mV (Geology);PressAdjust: Master: 4359.2  Adjust: 4343.9   Sample is Master</t>
  </si>
  <si>
    <t>18:20:33</t>
  </si>
  <si>
    <t>Peak Center found at (59814);Background: 0.05 mV,0.35 mV,0.05 mV,1.62 mV (Geology);PressAdjust: Master: 4418.0  Adjust: 4402.6   Sample is Master</t>
  </si>
  <si>
    <t>17:57:52</t>
  </si>
  <si>
    <t>Peak Center found at (59833);Background: 0.05 mV,0.35 mV,0.05 mV,1.65 mV (Geology);PressAdjust: Master: 4480.1  Adjust: 4463.6   Sample is Master</t>
  </si>
  <si>
    <t>17:35:11</t>
  </si>
  <si>
    <t>Peak Center found at (59823);Background: 0.05 mV,0.32 mV,0.04 mV,1.60 mV (Geology);PressAdjust: Master: 4532.0  Adjust: 4524.5   Sample is Master</t>
  </si>
  <si>
    <t>17:12:26</t>
  </si>
  <si>
    <t>Peak Center found at (59823);Background: 0.05 mV,0.29 mV,0.05 mV,1.42 mV (Geology);PressAdjust: Master: 4594.1  Adjust: 4576.4   Sample is Master</t>
  </si>
  <si>
    <t>16:49:45</t>
  </si>
  <si>
    <t>Peak Center found at (59804);Background: -0.01 mV,0.20 mV,0.04 mV,1.11 mV (Geology);PressAdjust: Master: 4676.2  Adjust: 4658.2   Sample is Master</t>
  </si>
  <si>
    <t>SF17956</t>
  </si>
  <si>
    <t>21:35:16</t>
  </si>
  <si>
    <t>Peak Center found at (59833);Background: 0.06 mV,0.31 mV,0.04 mV,1.54 mV (Geology)</t>
  </si>
  <si>
    <t>Peak Center found at (59823);Background: 0.06 mV,0.29 mV,0.05 mV,1.47 mV (Geology)</t>
  </si>
  <si>
    <t>Peak Center found at (59833);Background: 0.07 mV,0.29 mV,0.04 mV,1.45 mV (Geology)</t>
  </si>
  <si>
    <t>Peak Center found at (59833);Background: 0.06 mV,0.29 mV,0.05 mV,1.49 mV (Geology)</t>
  </si>
  <si>
    <t>20:16:03</t>
  </si>
  <si>
    <t>Peak Center found at (59823);Background: 0.04 mV,0.25 mV,0.05 mV,1.30 mV (Geology)</t>
  </si>
  <si>
    <t>SF17957</t>
  </si>
  <si>
    <t>10/22/24</t>
  </si>
  <si>
    <t>10:43:00</t>
  </si>
  <si>
    <t>Peak Center found at (59823);Background: 0.06 mV,0.11 mV,0.03 mV,0.69 mV (Geology)</t>
  </si>
  <si>
    <t>10:23:12</t>
  </si>
  <si>
    <t>Peak Center found at (59823);Background: 0.06 mV,0.12 mV,0.03 mV,0.68 mV (Geology)</t>
  </si>
  <si>
    <t>10:03:24</t>
  </si>
  <si>
    <t>Peak Center found at (59824);Background: 0.07 mV,0.10 mV,0.03 mV,0.62 mV (Geology)</t>
  </si>
  <si>
    <t>09:43:36</t>
  </si>
  <si>
    <t>Peak Center found at (59823);Background: 0.05 mV,0.10 mV,0.02 mV,0.65 mV (Geology)</t>
  </si>
  <si>
    <t>09:23:48</t>
  </si>
  <si>
    <t>Peak Center found at (59814);Background: -0.00 mV,0.07 mV,0.02 mV,0.54 mV (Geology)</t>
  </si>
  <si>
    <t>SF17958</t>
  </si>
  <si>
    <t>Murchison EtOH C</t>
  </si>
  <si>
    <t>14:18:23</t>
  </si>
  <si>
    <t>Peak Center found at (59823);Background: 0.05 mV,0.30 mV,0.05 mV,1.47 mV (Geology);PressAdjust: Master: 4258.9  Adjust: 4272.3   Sample is Master</t>
  </si>
  <si>
    <t>13:55:45</t>
  </si>
  <si>
    <t>Peak Center found at (59833);Background: 0.05 mV,0.25 mV,0.05 mV,1.36 mV (Geology);PressAdjust: Master: 4303.6  Adjust: 4322.4   Sample is Master</t>
  </si>
  <si>
    <t>13:33:03</t>
  </si>
  <si>
    <t>Peak Center found at (59824);Background: 0.06 mV,0.24 mV,0.04 mV,1.31 mV (Geology);PressAdjust: Master: 4352.5  Adjust: 4368.2   Sample is Master</t>
  </si>
  <si>
    <t>Peak Center found at (59833);Background: 0.05 mV,0.22 mV,0.04 mV,1.28 mV (Geology);PressAdjust: Master: 4394.8  Adjust: 4398.9   Sample is Master</t>
  </si>
  <si>
    <t>12:47:52</t>
  </si>
  <si>
    <t>Peak Center found at (59824);Background: 0.06 mV,0.19 mV,0.03 mV,1.13 mV (Geology);PressAdjust: Master: 4446.0  Adjust: 4443.8   Sample is Master</t>
  </si>
  <si>
    <t>12:23:59</t>
  </si>
  <si>
    <t>Peak Center found at (59823);Background: 0.06 mV,0.14 mV,0.04 mV,1.02 mV (Geology);PressAdjust: Master: 4495.2  Adjust: 4485.2   Sample is Master</t>
  </si>
  <si>
    <t>12:00:17</t>
  </si>
  <si>
    <t>Peak Center found at (59833);Background: 0.05 mV,0.10 mV,0.03 mV,0.82 mV (Geology);PressAdjust: Master: 4546.5  Adjust: 4523.1   Sample is Master</t>
  </si>
  <si>
    <t>11:38:04</t>
  </si>
  <si>
    <t>Peak Center found at (59833);Background: 0.05 mV,0.11 mV,0.02 mV,0.75 mV (Geology);PressAdjust: Master: 4602.3  Adjust: 4617.8   Sample is Master</t>
  </si>
  <si>
    <t>11:15:06</t>
  </si>
  <si>
    <t>Peak Center found at (59814);Background: 0.01 mV,0.08 mV,0.02 mV,0.49 mV (Geology);PressAdjust: Master: 4662.7  Adjust: 4666.4   Sample is Master</t>
  </si>
  <si>
    <t>SF17959</t>
  </si>
  <si>
    <t>Murchison S 0 C</t>
  </si>
  <si>
    <t>18:01:08</t>
  </si>
  <si>
    <t>Peak Center found at (59824);Background: 0.04 mV,0.29 mV,0.05 mV,1.50 mV (Geology);PressAdjust: Master: 4243.3  Adjust: 4240.7   Sample is Master</t>
  </si>
  <si>
    <t>17:38:27</t>
  </si>
  <si>
    <t>Peak Center found at (59833);Background: 0.05 mV,0.29 mV,0.05 mV,1.51 mV (Geology);PressAdjust: Master: 4292.1  Adjust: 4278.0   Sample is Master</t>
  </si>
  <si>
    <t>17:15:14</t>
  </si>
  <si>
    <t>Peak Center found at (59833);Background: 0.04 mV,0.33 mV,0.05 mV,1.52 mV (Geology);PressAdjust: Master: 4330.0  Adjust: 4318.6   Sample is Master</t>
  </si>
  <si>
    <t>16:51:39</t>
  </si>
  <si>
    <t>Peak Center found at (59824);Background: 0.05 mV,0.37 mV,0.06 mV,1.76 mV (Geology);PressAdjust: Master: 4372.9  Adjust: 4386.6   Sample is Master</t>
  </si>
  <si>
    <t>16:28:52</t>
  </si>
  <si>
    <t>Peak Center found at (59823);Background: 0.05 mV,0.37 mV,0.06 mV,1.70 mV (Geology);PressAdjust: Master: 4414.3  Adjust: 4388.3   Sample is Master</t>
  </si>
  <si>
    <t>16:04:07</t>
  </si>
  <si>
    <t>Peak Center found at (59814);Background: 0.05 mV,0.33 mV,0.05 mV,1.62 mV (Geology);PressAdjust: Master: 4452.9  Adjust: 4451.5   Sample is Master</t>
  </si>
  <si>
    <t>15:40:37</t>
  </si>
  <si>
    <t>Peak Center found at (59823);Background: 0.05 mV,0.29 mV,0.05 mV,1.43 mV (Geology);PressAdjust: Master: 4498.7  Adjust: 4490.4   Sample is Master</t>
  </si>
  <si>
    <t>15:17:38</t>
  </si>
  <si>
    <t>Peak Center found at (59823);Background: 0.05 mV,0.27 mV,0.04 mV,1.35 mV (Geology);PressAdjust: Master: 4549.9  Adjust: 4542.2   Sample is Master</t>
  </si>
  <si>
    <t>14:54:52</t>
  </si>
  <si>
    <t>Peak Center found at (59823);Background: -0.01 mV,0.16 mV,0.03 mV,0.94 mV (Geology);PressAdjust: Master: 4607.1  Adjust: 4590.8   Sample is Master</t>
  </si>
  <si>
    <t>SF17960</t>
  </si>
  <si>
    <t>19:46:31</t>
  </si>
  <si>
    <t>Peak Center found at (59824);Background: 0.04 mV,0.32 mV,0.04 mV,1.64 mV (Geology)</t>
  </si>
  <si>
    <t>Peak Center found at (59833);Background: 0.06 mV,0.34 mV,0.05 mV,1.75 mV (Geology)</t>
  </si>
  <si>
    <t>19:06:12</t>
  </si>
  <si>
    <t>Peak Center found at (59814);Background: 0.06 mV,0.33 mV,0.05 mV,1.70 mV (Geology)</t>
  </si>
  <si>
    <t>18:46:25</t>
  </si>
  <si>
    <t>Peak Center found at (59833);Background: 0.06 mV,0.34 mV,0.05 mV,1.73 mV (Geology)</t>
  </si>
  <si>
    <t>18:26:37</t>
  </si>
  <si>
    <t>Peak Center found at (59823);Background: 0.03 mV,0.24 mV,0.04 mV,1.28 mV (Geology)</t>
  </si>
  <si>
    <t>SF17961</t>
  </si>
  <si>
    <t>10/23/24</t>
  </si>
  <si>
    <t>08:27:36</t>
  </si>
  <si>
    <t>Peak Center found at (59833);Background: 0.05 mV,0.12 mV,0.03 mV,0.64 mV (Geology)</t>
  </si>
  <si>
    <t>08:07:48</t>
  </si>
  <si>
    <t>Peak Center found at (59833);Background: 0.05 mV,0.11 mV,0.02 mV,0.67 mV (Geology)</t>
  </si>
  <si>
    <t>07:48:00</t>
  </si>
  <si>
    <t>Peak Center found at (59824);Background: 0.05 mV,0.10 mV,0.02 mV,0.62 mV (Geology)</t>
  </si>
  <si>
    <t>07:28:12</t>
  </si>
  <si>
    <t>Peak Center found at (59823);Background: 0.04 mV,0.09 mV,0.02 mV,0.55 mV (Geology)</t>
  </si>
  <si>
    <t>07:08:24</t>
  </si>
  <si>
    <t>Peak Center found at (59814);Background: 0.00 mV,0.06 mV,0.02 mV,0.53 mV (Geology)</t>
  </si>
  <si>
    <t>SF17962</t>
  </si>
  <si>
    <t>S 0 CCl4 Murchison</t>
  </si>
  <si>
    <t>Peak Center found at (59833);Background: 0.04 mV,0.23 mV,0.04 mV,1.26 mV (Geology);PressAdjust: Master: 4016.8  Adjust: 4028.4   Sample is Master</t>
  </si>
  <si>
    <t>Peak Center found at (59833);Background: 0.04 mV,0.21 mV,0.04 mV,1.22 mV (Geology);PressAdjust: Master: 4055.8  Adjust: 4030.9   Sample is Master</t>
  </si>
  <si>
    <t>11:25:01</t>
  </si>
  <si>
    <t>Peak Center found at (59824);Background: 0.04 mV,0.18 mV,0.04 mV,1.13 mV (Geology);PressAdjust: Master: 4101.0  Adjust: 4079.7   Sample is Master</t>
  </si>
  <si>
    <t>10:59:26</t>
  </si>
  <si>
    <t>Peak Center found at (59833);Background: 0.04 mV,0.17 mV,0.03 mV,0.95 mV (Geology);PressAdjust: Master: 4142.6  Adjust: 4152.4   Sample is Master</t>
  </si>
  <si>
    <t>10:36:04</t>
  </si>
  <si>
    <t>Peak Center found at (59833);Background: 0.03 mV,0.15 mV,0.03 mV,0.96 mV (Geology);PressAdjust: Master: 4184.2  Adjust: 4185.5   Sample is Master</t>
  </si>
  <si>
    <t>Peak Center found at (59833);Background: 0.04 mV,0.13 mV,0.03 mV,0.91 mV (Geology);PressAdjust: Master: 4225.9  Adjust: 4200.4   Sample is Master</t>
  </si>
  <si>
    <t>09:48:52</t>
  </si>
  <si>
    <t>Peak Center found at (59833);Background: 0.04 mV,0.11 mV,0.02 mV,0.80 mV (Geology);PressAdjust: Master: 4270.4  Adjust: 4270.3   Sample is Master</t>
  </si>
  <si>
    <t>09:25:45</t>
  </si>
  <si>
    <t>Peak Center found at (59823);Background: 0.04 mV,0.10 mV,0.02 mV,0.74 mV (Geology);PressAdjust: Master: 4309.3  Adjust: 4328.8   Sample is Master</t>
  </si>
  <si>
    <t>09:03:36</t>
  </si>
  <si>
    <t>Peak Center found at (59833);Background: -0.02 mV,0.08 mV,0.01 mV,0.55 mV (Geology);PressAdjust: Master: 4367.1  Adjust: 4321.6   Sample is Master</t>
  </si>
  <si>
    <t>SF17963</t>
  </si>
  <si>
    <t>S 0 EtOH Murchison</t>
  </si>
  <si>
    <t>15:56:30</t>
  </si>
  <si>
    <t>Peak Center found at (59824);Background: 0.04 mV,0.32 mV,0.04 mV,1.60 mV (Geology);PressAdjust: Master: 4047.8  Adjust: 4066.9   Sample is Master</t>
  </si>
  <si>
    <t>15:34:24</t>
  </si>
  <si>
    <t>Peak Center found at (59833);Background: 0.04 mV,0.31 mV,0.05 mV,1.53 mV (Geology);PressAdjust: Master: 4104.8  Adjust: 4234.1   Sample is Master</t>
  </si>
  <si>
    <t>15:09:50</t>
  </si>
  <si>
    <t>Peak Center found at (59833);Background: 0.05 mV,0.30 mV,0.04 mV,1.55 mV (Geology);PressAdjust: Master: 4153.3  Adjust: 4140.2   Sample is Master</t>
  </si>
  <si>
    <t>14:46:24</t>
  </si>
  <si>
    <t>Peak Center found at (59824);Background: 0.04 mV,0.29 mV,0.04 mV,1.56 mV (Geology);PressAdjust: Master: 4211.1  Adjust: 4192.1   Sample is Master</t>
  </si>
  <si>
    <t>14:22:22</t>
  </si>
  <si>
    <t>Peak Center found at (59814);Background: 0.05 mV,0.28 mV,0.05 mV,1.51 mV (Geology);PressAdjust: Master: 4264.9  Adjust: 4272.3   Sample is Master</t>
  </si>
  <si>
    <t>13:59:00</t>
  </si>
  <si>
    <t>Peak Center found at (59833);Background: 0.05 mV,0.25 mV,0.04 mV,1.32 mV (Geology);PressAdjust: Master: 4323.9  Adjust: 4342.4   Sample is Master</t>
  </si>
  <si>
    <t>13:35:36</t>
  </si>
  <si>
    <t>Peak Center found at (59833);Background: 0.05 mV,0.24 mV,0.03 mV,1.31 mV (Geology);PressAdjust: Master: 4382.9  Adjust: 4400.5   Sample is Master</t>
  </si>
  <si>
    <t>13:11:14</t>
  </si>
  <si>
    <t>Peak Center found at (59833);Background: 0.05 mV,0.20 mV,0.03 mV,1.14 mV (Geology);PressAdjust: Master: 4445.4  Adjust: 4457.8   Sample is Master</t>
  </si>
  <si>
    <t>Peak Center found at (59824);Background: -0.01 mV,0.15 mV,0.02 mV,0.91 mV (Geology);PressAdjust: Master: 4524.6  Adjust: 4508.3   Sample is Master</t>
  </si>
  <si>
    <t>SF17964</t>
  </si>
  <si>
    <t>17:41:59</t>
  </si>
  <si>
    <t>Peak Center found at (59814);Background: 0.06 mV,0.30 mV,0.05 mV,1.54 mV (Geology)</t>
  </si>
  <si>
    <t>17:22:11</t>
  </si>
  <si>
    <t>Peak Center found at (59833);Background: 0.05 mV,0.31 mV,0.05 mV,1.59 mV (Geology)</t>
  </si>
  <si>
    <t>17:02:23</t>
  </si>
  <si>
    <t>Peak Center found at (59814);Background: 0.05 mV,0.32 mV,0.05 mV,1.68 mV (Geology)</t>
  </si>
  <si>
    <t>16:42:34</t>
  </si>
  <si>
    <t>Peak Center found at (59814);Background: 0.05 mV,0.31 mV,0.05 mV,1.62 mV (Geology)</t>
  </si>
  <si>
    <t>16:22:46</t>
  </si>
  <si>
    <t>Peak Center found at (59814);Background: 0.02 mV,0.24 mV,0.04 mV,1.35 mV (Geology)</t>
  </si>
  <si>
    <t>SF17965</t>
  </si>
  <si>
    <t>10/24/24</t>
  </si>
  <si>
    <t>11:16:14</t>
  </si>
  <si>
    <t>Peak Center found at (59823);Background: 0.03 mV,0.08 mV,0.01 mV,0.54 mV (Geology)</t>
  </si>
  <si>
    <t>10:56:26</t>
  </si>
  <si>
    <t>Peak Center found at (59823);Background: 0.04 mV,0.09 mV,0.02 mV,0.60 mV (Geology)</t>
  </si>
  <si>
    <t>10:36:38</t>
  </si>
  <si>
    <t>Peak Center found at (59823);Background: 0.03 mV,0.09 mV,0.02 mV,0.59 mV (Geology)</t>
  </si>
  <si>
    <t>10:16:50</t>
  </si>
  <si>
    <t>Peak Center found at (59833);Background: 0.03 mV,0.07 mV,0.01 mV,0.51 mV (Geology)</t>
  </si>
  <si>
    <t>09:57:02</t>
  </si>
  <si>
    <t>Peak Center found at (59823);Background: 0.02 mV,0.07 mV,0.01 mV,0.47 mV (Geology)</t>
  </si>
  <si>
    <t>LOADED NEW REF GAS</t>
  </si>
  <si>
    <t>SF17966</t>
  </si>
  <si>
    <t>MURCHISON S 0 A</t>
  </si>
  <si>
    <t>14:47:49</t>
  </si>
  <si>
    <t>Peak Center found at (59823);Background: 0.04 mV,0.20 mV,0.04 mV,1.12 mV (Geology);PressAdjust: Master: 4211.3  Adjust: 4205.8   Sample is Master</t>
  </si>
  <si>
    <t>14:25:33</t>
  </si>
  <si>
    <t>Peak Center found at (59824);Background: 0.04 mV,0.19 mV,0.04 mV,1.12 mV (Geology);PressAdjust: Master: 4257.8  Adjust: 4280.5   Sample is Master</t>
  </si>
  <si>
    <t>14:03:28</t>
  </si>
  <si>
    <t>Peak Center found at (59823);Background: 0.04 mV,0.16 mV,0.04 mV,1.03 mV (Geology);PressAdjust: Master: 4302.1  Adjust: 4316.4   Sample is Master</t>
  </si>
  <si>
    <t>13:41:23</t>
  </si>
  <si>
    <t>Peak Center found at (59824);Background: 0.04 mV,0.16 mV,0.02 mV,0.99 mV (Geology);PressAdjust: Master: 4348.8  Adjust: 4351.7   Sample is Master</t>
  </si>
  <si>
    <t>13:19:17</t>
  </si>
  <si>
    <t>Peak Center found at (59833);Background: 0.04 mV,0.14 mV,0.03 mV,0.98 mV (Geology);PressAdjust: Master: 4397.3  Adjust: 4390.1   Sample is Master</t>
  </si>
  <si>
    <t>12:56:53</t>
  </si>
  <si>
    <t>Peak Center found at (59833);Background: 0.04 mV,0.12 mV,0.03 mV,0.88 mV (Geology);PressAdjust: Master: 4438.5  Adjust: 4424.6   Sample is Master</t>
  </si>
  <si>
    <t>12:34:47</t>
  </si>
  <si>
    <t>Peak Center found at (59833);Background: 0.05 mV,0.10 mV,0.02 mV,0.70 mV (Geology);PressAdjust: Master: 4484.7  Adjust: 4462.0   Sample is Master</t>
  </si>
  <si>
    <t>12:12:42</t>
  </si>
  <si>
    <t>Peak Center found at (59833);Background: 0.04 mV,0.09 mV,0.02 mV,0.61 mV (Geology);PressAdjust: Master: 4537.2  Adjust: 4544.1   Sample is Master</t>
  </si>
  <si>
    <t>11:49:32</t>
  </si>
  <si>
    <t>Peak Center found at (59823);Background: 0.02 mV,0.09 mV,0.01 mV,0.58 mV (Geology);PressAdjust: Master: 4597.2  Adjust: 4583.7   Sample is Master</t>
  </si>
  <si>
    <t>SF17967</t>
  </si>
  <si>
    <t>MURCHISON S 0 D</t>
  </si>
  <si>
    <t>18:18:03</t>
  </si>
  <si>
    <t>Peak Center found at (59833);Background: 0.04 mV,0.26 mV,0.04 mV,1.40 mV (Geology);PressAdjust: Master: 3911.1  Adjust: 3915.6   Sample is Master</t>
  </si>
  <si>
    <t>17:55:47</t>
  </si>
  <si>
    <t>Peak Center found at (59823);Background: 0.04 mV,0.25 mV,0.04 mV,1.38 mV (Geology);PressAdjust: Master: 3956.0  Adjust: 3966.5   Sample is Master</t>
  </si>
  <si>
    <t>17:33:42</t>
  </si>
  <si>
    <t>Peak Center found at (59833);Background: 0.04 mV,0.24 mV,0.04 mV,1.37 mV (Geology);PressAdjust: Master: 3998.0  Adjust: 4008.5   Sample is Master</t>
  </si>
  <si>
    <t>17:11:30</t>
  </si>
  <si>
    <t>Peak Center found at (59833);Background: 0.04 mV,0.25 mV,0.04 mV,1.35 mV (Geology);PressAdjust: Master: 4043.0  Adjust: 4058.6   Sample is Master</t>
  </si>
  <si>
    <t>16:49:24</t>
  </si>
  <si>
    <t>Peak Center found at (59833);Background: 0.04 mV,0.22 mV,0.04 mV,1.30 mV (Geology);PressAdjust: Master: 4089.8  Adjust: 4064.7   Sample is Master</t>
  </si>
  <si>
    <t>16:27:12</t>
  </si>
  <si>
    <t>Peak Center found at (59824);Background: 0.04 mV,0.21 mV,0.04 mV,1.23 mV (Geology);PressAdjust: Master: 4138.4  Adjust: 4150.1   Sample is Master</t>
  </si>
  <si>
    <t>16:04:35</t>
  </si>
  <si>
    <t>Peak Center found at (59814);Background: 0.04 mV,0.21 mV,0.04 mV,1.16 mV (Geology);PressAdjust: Master: 4186.8  Adjust: 4157.0   Sample is Master</t>
  </si>
  <si>
    <t>15:42:10</t>
  </si>
  <si>
    <t>Peak Center found at (59833);Background: 0.04 mV,0.17 mV,0.03 mV,1.06 mV (Geology);PressAdjust: Master: 4239.7  Adjust: 4263.7   Sample is Master</t>
  </si>
  <si>
    <t>15:19:53</t>
  </si>
  <si>
    <t>Peak Center found at (59824);Background: -0.01 mV,0.12 mV,0.02 mV,0.86 mV (Geology);PressAdjust: Master: 4301.8  Adjust: 4303.5   Sample is Master</t>
  </si>
  <si>
    <t>SF17968</t>
  </si>
  <si>
    <t>20:01:24</t>
  </si>
  <si>
    <t>Peak Center found at (59823);Background: 0.04 mV,0.28 mV,0.04 mV,1.49 mV (Geology)</t>
  </si>
  <si>
    <t>19:41:37</t>
  </si>
  <si>
    <t>Peak Center found at (59833);Background: 0.04 mV,0.27 mV,0.05 mV,1.40 mV (Geology)</t>
  </si>
  <si>
    <t>19:21:48</t>
  </si>
  <si>
    <t>Peak Center found at (59814);Background: 0.05 mV,0.25 mV,0.04 mV,1.42 mV (Geology)</t>
  </si>
  <si>
    <t>19:02:00</t>
  </si>
  <si>
    <t>Peak Center found at (59824);Background: 0.05 mV,0.26 mV,0.04 mV,1.42 mV (Geology)</t>
  </si>
  <si>
    <t>18:42:12</t>
  </si>
  <si>
    <t>Peak Center found at (59814);Background: 0.03 mV,0.22 mV,0.04 mV,1.28 mV (Geology)</t>
  </si>
  <si>
    <t>SF17969</t>
  </si>
  <si>
    <t>10/25/24</t>
  </si>
  <si>
    <t>11:26:19</t>
  </si>
  <si>
    <t>Peak Center found at (59833);Background: 0.04 mV,0.17 mV,0.03 mV,0.91 mV (Geology)</t>
  </si>
  <si>
    <t>Peak Center found at (59833);Background: 0.04 mV,0.17 mV,0.04 mV,0.89 mV (Geology)</t>
  </si>
  <si>
    <t>10:46:43</t>
  </si>
  <si>
    <t>Peak Center found at (59823);Background: 0.03 mV,0.16 mV,0.03 mV,0.80 mV (Geology)</t>
  </si>
  <si>
    <t>10:26:55</t>
  </si>
  <si>
    <t>Peak Center found at (59833);Background: 0.03 mV,0.14 mV,0.03 mV,0.78 mV (Geology)</t>
  </si>
  <si>
    <t>10:07:07</t>
  </si>
  <si>
    <t>Peak Center found at (59823);Background: -0.01 mV,0.14 mV,0.02 mV,0.78 mV (Geology)</t>
  </si>
  <si>
    <t>SF17970</t>
  </si>
  <si>
    <t>MURCHISON CCl4 D</t>
  </si>
  <si>
    <t>15:01:32</t>
  </si>
  <si>
    <t>Peak Center found at (59833);Background: 0.04 mV,0.18 mV,0.03 mV,1.13 mV (Geology);PressAdjust: Master: 3940.1  Adjust: 3928.8   Sample is Master</t>
  </si>
  <si>
    <t>14:38:39</t>
  </si>
  <si>
    <t>Peak Center found at (59833);Background: 0.04 mV,0.18 mV,0.03 mV,1.12 mV (Geology);PressAdjust: Master: 4000.8  Adjust: 3994.7   Sample is Master</t>
  </si>
  <si>
    <t>14:15:54</t>
  </si>
  <si>
    <t>Peak Center found at (59823);Background: 0.05 mV,0.16 mV,0.03 mV,1.03 mV (Geology);PressAdjust: Master: 4062.0  Adjust: 4040.2   Sample is Master</t>
  </si>
  <si>
    <t>13:52:56</t>
  </si>
  <si>
    <t>Peak Center found at (59833);Background: 0.05 mV,0.17 mV,0.03 mV,0.99 mV (Geology);PressAdjust: Master: 4124.1  Adjust: 4137.5   Sample is Master</t>
  </si>
  <si>
    <t>13:30:11</t>
  </si>
  <si>
    <t>Peak Center found at (59833);Background: 0.04 mV,0.15 mV,0.04 mV,0.95 mV (Geology);PressAdjust: Master: 4188.0  Adjust: 4171.5   Sample is Master</t>
  </si>
  <si>
    <t>13:07:30</t>
  </si>
  <si>
    <t>Peak Center found at (59824);Background: 0.05 mV,0.14 mV,0.03 mV,0.85 mV (Geology);PressAdjust: Master: 4250.8  Adjust: 4230.0   Sample is Master</t>
  </si>
  <si>
    <t>12:44:49</t>
  </si>
  <si>
    <t>Peak Center found at (59833);Background: 0.05 mV,0.12 mV,0.02 mV,0.74 mV (Geology);PressAdjust: Master: 4318.9  Adjust: 4300.8   Sample is Master</t>
  </si>
  <si>
    <t>12:22:12</t>
  </si>
  <si>
    <t>Peak Center found at (59823);Background: 0.04 mV,0.15 mV,0.03 mV,0.82 mV (Geology);PressAdjust: Master: 4389.9  Adjust: 4398.0   Sample is Master</t>
  </si>
  <si>
    <t>11:59:55</t>
  </si>
  <si>
    <t>Peak Center found at (59814);Background: -0.01 mV,0.14 mV,0.03 mV,0.78 mV (Geology);PressAdjust: Master: 4472.8  Adjust: 4475.6   Sample is Master</t>
  </si>
  <si>
    <t>SF17971</t>
  </si>
  <si>
    <t>16:44:34</t>
  </si>
  <si>
    <t>Peak Center found at (59824);Background: 0.04 mV,0.18 mV,0.03 mV,1.10 mV (Geology)</t>
  </si>
  <si>
    <t>16:24:47</t>
  </si>
  <si>
    <t>Peak Center found at (59824);Background: 0.04 mV,0.19 mV,0.03 mV,1.14 mV (Geology)</t>
  </si>
  <si>
    <t>16:04:59</t>
  </si>
  <si>
    <t>Peak Center found at (59823);Background: 0.04 mV,0.19 mV,0.03 mV,1.15 mV (Geology)</t>
  </si>
  <si>
    <t>Peak Center found at (59823);Background: 0.04 mV,0.18 mV,0.04 mV,1.17 mV (Geology)</t>
  </si>
  <si>
    <t>15:25:23</t>
  </si>
  <si>
    <t>Peak Center found at (59814);Background: 0.03 mV,0.18 mV,0.03 mV,1.05 mV (Geology)</t>
  </si>
  <si>
    <t>SF17972</t>
  </si>
  <si>
    <t>10/26/24</t>
  </si>
  <si>
    <t>11:57:37</t>
  </si>
  <si>
    <t>Peak Center found at (59814);Background: 0.03 mV,0.11 mV,0.03 mV,0.64 mV (Geology)</t>
  </si>
  <si>
    <t>11:37:49</t>
  </si>
  <si>
    <t>Peak Center found at (59823);Background: 0.03 mV,0.11 mV,0.03 mV,0.64 mV (Geology)</t>
  </si>
  <si>
    <t>11:18:01</t>
  </si>
  <si>
    <t>Peak Center found at (59823);Background: 0.02 mV,0.10 mV,0.02 mV,0.67 mV (Geology)</t>
  </si>
  <si>
    <t>Peak Center found at (59823);Background: 0.02 mV,0.10 mV,0.02 mV,0.63 mV (Geology)</t>
  </si>
  <si>
    <t>10:38:25</t>
  </si>
  <si>
    <t>Peak Center found at (59823);Background: -0.01 mV,0.09 mV,0.02 mV,0.59 mV (Geology)</t>
  </si>
  <si>
    <t>SF17973</t>
  </si>
  <si>
    <t>MURCHISON S 0 B</t>
  </si>
  <si>
    <t>15:35:01</t>
  </si>
  <si>
    <t>Peak Center found at (59833);Background: 0.02 mV,0.09 mV,0.02 mV,0.73 mV (Geology);PressAdjust: Master: 3483.2  Adjust: 3466.6   Sample is Master</t>
  </si>
  <si>
    <t>15:12:56</t>
  </si>
  <si>
    <t>Peak Center found at (59824);Background: 0.02 mV,0.10 mV,0.02 mV,0.73 mV (Geology);PressAdjust: Master: 3563.9  Adjust: 3540.7   Sample is Master</t>
  </si>
  <si>
    <t>14:50:27</t>
  </si>
  <si>
    <t>Peak Center found at (59833);Background: 0.02 mV,0.08 mV,0.03 mV,0.69 mV (Geology);PressAdjust: Master: 3648.1  Adjust: 3626.4   Sample is Master</t>
  </si>
  <si>
    <t>14:27:24</t>
  </si>
  <si>
    <t>Peak Center found at (59833);Background: 0.03 mV,0.07 mV,0.03 mV,0.67 mV (Geology);PressAdjust: Master: 3736.3  Adjust: 3733.6   Sample is Master</t>
  </si>
  <si>
    <t>14:04:26</t>
  </si>
  <si>
    <t>Peak Center found at (59814);Background: 0.03 mV,0.08 mV,0.02 mV,0.66 mV (Geology);PressAdjust: Master: 3824.1  Adjust: 3825.9   Sample is Master</t>
  </si>
  <si>
    <t>13:41:30</t>
  </si>
  <si>
    <t>Peak Center found at (59824);Background: 0.03 mV,0.08 mV,0.02 mV,0.58 mV (Geology);PressAdjust: Master: 3915.5  Adjust: 3892.0   Sample is Master</t>
  </si>
  <si>
    <t>13:18:34</t>
  </si>
  <si>
    <t>Peak Center found at (59823);Background: 0.03 mV,0.07 mV,0.02 mV,0.52 mV (Geology);PressAdjust: Master: 4009.5  Adjust: 4001.7   Sample is Master</t>
  </si>
  <si>
    <t>12:55:48</t>
  </si>
  <si>
    <t>Peak Center found at (59814);Background: 0.04 mV,0.07 mV,0.01 mV,0.44 mV (Geology);PressAdjust: Master: 4108.5  Adjust: 4088.2   Sample is Master</t>
  </si>
  <si>
    <t>12:32:58</t>
  </si>
  <si>
    <t>Peak Center found at (59814);Background: -0.02 mV,0.08 mV,0.00 mV,0.49 mV (Geology);PressAdjust: Master: 4228.4  Adjust: 4200.4   Sample is Master</t>
  </si>
  <si>
    <t>SF17974</t>
  </si>
  <si>
    <t>17:28:56</t>
  </si>
  <si>
    <t>Peak Center found at (59824);Background: 0.02 mV,0.11 mV,0.02 mV,0.78 mV (Geology)</t>
  </si>
  <si>
    <t>17:09:08</t>
  </si>
  <si>
    <t>Peak Center found at (59833);Background: 0.02 mV,0.10 mV,0.02 mV,0.77 mV (Geology)</t>
  </si>
  <si>
    <t>16:49:19</t>
  </si>
  <si>
    <t>Peak Center found at (59833);Background: 0.02 mV,0.10 mV,0.02 mV,0.74 mV (Geology)</t>
  </si>
  <si>
    <t>16:29:31</t>
  </si>
  <si>
    <t>Peak Center found at (59833);Background: 0.02 mV,0.09 mV,0.03 mV,0.68 mV (Geology)</t>
  </si>
  <si>
    <t>16:09:43</t>
  </si>
  <si>
    <t>Peak Center found at (59833);Background: -0.00 mV,0.07 mV,0.02 mV,0.57 mV (Geology)</t>
  </si>
  <si>
    <t>SF17975</t>
  </si>
  <si>
    <t>10/27/24</t>
  </si>
  <si>
    <t>09:46:22</t>
  </si>
  <si>
    <t>Peak Center found at (59833);Background: 0.02 mV,0.09 mV,0.02 mV,0.61 mV (Geology)</t>
  </si>
  <si>
    <t>09:26:35</t>
  </si>
  <si>
    <t>Peak Center found at (59833);Background: 0.02 mV,0.10 mV,0.02 mV,0.56 mV (Geology)</t>
  </si>
  <si>
    <t>09:06:47</t>
  </si>
  <si>
    <t>Peak Center found at (59833);Background: 0.02 mV,0.09 mV,0.02 mV,0.58 mV (Geology)</t>
  </si>
  <si>
    <t>08:46:59</t>
  </si>
  <si>
    <t>Peak Center found at (59833);Background: 0.02 mV,0.09 mV,0.02 mV,0.56 mV (Geology)</t>
  </si>
  <si>
    <t>08:27:11</t>
  </si>
  <si>
    <t>Peak Center found at (59823);Background: -0.02 mV,0.07 mV,0.02 mV,0.46 mV (Geology)</t>
  </si>
  <si>
    <t>SF17976</t>
  </si>
  <si>
    <t>MURCHISON EtOH D</t>
  </si>
  <si>
    <t>13:22:47</t>
  </si>
  <si>
    <t>Peak Center found at (59824);Background: 0.03 mV,0.14 mV,0.03 mV,0.92 mV (Geology);PressAdjust: Master: 3663.1  Adjust: 3671.1   Sample is Master</t>
  </si>
  <si>
    <t>13:00:02</t>
  </si>
  <si>
    <t>Peak Center found at (59814);Background: 0.03 mV,0.14 mV,0.03 mV,0.87 mV (Geology);PressAdjust: Master: 3726.0  Adjust: 3728.2   Sample is Master</t>
  </si>
  <si>
    <t>12:37:09</t>
  </si>
  <si>
    <t>Peak Center found at (59833);Background: 0.03 mV,0.13 mV,0.03 mV,0.85 mV (Geology);PressAdjust: Master: 3792.7  Adjust: 3794.2   Sample is Master</t>
  </si>
  <si>
    <t>12:14:15</t>
  </si>
  <si>
    <t>Peak Center found at (59824);Background: 0.03 mV,0.12 mV,0.03 mV,0.84 mV (Geology);PressAdjust: Master: 3857.8  Adjust: 3847.7   Sample is Master</t>
  </si>
  <si>
    <t>11:51:25</t>
  </si>
  <si>
    <t>Peak Center found at (59823);Background: 0.03 mV,0.11 mV,0.02 mV,0.76 mV (Geology);PressAdjust: Master: 3925.8  Adjust: 3930.2   Sample is Master</t>
  </si>
  <si>
    <t>11:28:31</t>
  </si>
  <si>
    <t>Peak Center found at (59824);Background: 0.04 mV,0.11 mV,0.02 mV,0.69 mV (Geology);PressAdjust: Master: 3994.5  Adjust: 3982.5   Sample is Master</t>
  </si>
  <si>
    <t>11:05:50</t>
  </si>
  <si>
    <t>Peak Center found at (59833);Background: 0.04 mV,0.10 mV,0.02 mV,0.65 mV (Geology);PressAdjust: Master: 4069.3  Adjust: 4085.7   Sample is Master</t>
  </si>
  <si>
    <t>10:42:05</t>
  </si>
  <si>
    <t>Peak Center found at (59833);Background: 0.04 mV,0.10 mV,0.02 mV,0.62 mV (Geology);PressAdjust: Master: 4143.0  Adjust: 4136.5   Sample is Master</t>
  </si>
  <si>
    <t>10:19:20</t>
  </si>
  <si>
    <t>Peak Center found at (59824);Background: -0.02 mV,0.08 mV,0.01 mV,0.55 mV (Geology);PressAdjust: Master: 4232.1  Adjust: 4223.0   Sample is Master</t>
  </si>
  <si>
    <t>SF17977</t>
  </si>
  <si>
    <t>MURCHISON EtOH A</t>
  </si>
  <si>
    <t>17:04:47</t>
  </si>
  <si>
    <t>Peak Center found at (59824);Background: 0.03 mV,0.23 mV,0.04 mV,1.32 mV (Geology);PressAdjust: Master: 3806.7  Adjust: 3786.8   Sample is Master</t>
  </si>
  <si>
    <t>16:41:35</t>
  </si>
  <si>
    <t>Peak Center found at (59833);Background: 0.03 mV,0.24 mV,0.04 mV,1.35 mV (Geology);PressAdjust: Master: 3879.2  Adjust: 3855.0   Sample is Master</t>
  </si>
  <si>
    <t>16:18:16</t>
  </si>
  <si>
    <t>Peak Center found at (59833);Background: 0.03 mV,0.23 mV,0.04 mV,1.31 mV (Geology);PressAdjust: Master: 3950.2  Adjust: 3927.0   Sample is Master</t>
  </si>
  <si>
    <t>15:55:06</t>
  </si>
  <si>
    <t>Peak Center found at (59833);Background: 0.03 mV,0.22 mV,0.05 mV,1.27 mV (Geology);PressAdjust: Master: 4023.1  Adjust: 4037.4   Sample is Master</t>
  </si>
  <si>
    <t>15:32:26</t>
  </si>
  <si>
    <t>Peak Center found at (59823);Background: 0.03 mV,0.22 mV,0.04 mV,1.28 mV (Geology);PressAdjust: Master: 4094.4  Adjust: 4113.7   Sample is Master</t>
  </si>
  <si>
    <t>15:09:49</t>
  </si>
  <si>
    <t>Peak Center found at (59823);Background: 0.04 mV,0.20 mV,0.05 mV,1.19 mV (Geology);PressAdjust: Master: 4176.3  Adjust: 4191.2   Sample is Master</t>
  </si>
  <si>
    <t>14:45:36</t>
  </si>
  <si>
    <t>Peak Center found at (59833);Background: 0.04 mV,0.17 mV,0.03 mV,1.01 mV (Geology);PressAdjust: Master: 4262.2  Adjust: 4263.1   Sample is Master</t>
  </si>
  <si>
    <t>14:19:56</t>
  </si>
  <si>
    <t>Peak Center found at (59833);Background: 0.04 mV,0.17 mV,0.03 mV,0.97 mV (Geology);PressAdjust: Master: 4354.9  Adjust: 4330.1   Sample is Master</t>
  </si>
  <si>
    <t>13:54:32</t>
  </si>
  <si>
    <t>Peak Center found at (59833);Background: -0.01 mV,0.11 mV,0.03 mV,0.75 mV (Geology);PressAdjust: Master: 4439.9  Adjust: 4427.6   Sample is Master</t>
  </si>
  <si>
    <t>SF17978</t>
  </si>
  <si>
    <t>MURCHISON CCl4 B</t>
  </si>
  <si>
    <t>20:45:27</t>
  </si>
  <si>
    <t>Peak Center found at (59833);Background: 0.02 mV,0.21 mV,0.04 mV,1.27 mV (Geology);PressAdjust: Master: 3528.9  Adjust: 3521.6   Sample is Master</t>
  </si>
  <si>
    <t>20:21:46</t>
  </si>
  <si>
    <t>Peak Center found at (59823);Background: 0.02 mV,0.22 mV,0.04 mV,1.25 mV (Geology);PressAdjust: Master: 3613.8  Adjust: 3622.9   Sample is Master</t>
  </si>
  <si>
    <t>19:57:59</t>
  </si>
  <si>
    <t>Peak Center found at (59833);Background: 0.02 mV,0.23 mV,0.04 mV,1.27 mV (Geology);PressAdjust: Master: 3701.6  Adjust: 3699.7   Sample is Master</t>
  </si>
  <si>
    <t>19:35:14</t>
  </si>
  <si>
    <t>Peak Center found at (59833);Background: 0.03 mV,0.23 mV,0.04 mV,1.34 mV (Geology);PressAdjust: Master: 3787.2  Adjust: 3776.9   Sample is Master</t>
  </si>
  <si>
    <t>19:12:33</t>
  </si>
  <si>
    <t>Peak Center found at (59833);Background: 0.03 mV,0.23 mV,0.04 mV,1.29 mV (Geology);PressAdjust: Master: 3879.6  Adjust: 3899.5   Sample is Master</t>
  </si>
  <si>
    <t>18:49:16</t>
  </si>
  <si>
    <t>Peak Center found at (59824);Background: 0.03 mV,0.22 mV,0.04 mV,1.27 mV (Geology);PressAdjust: Master: 3981.4  Adjust: 3950.7   Sample is Master</t>
  </si>
  <si>
    <t>18:24:08</t>
  </si>
  <si>
    <t>Peak Center found at (59823);Background: 0.03 mV,0.21 mV,0.03 mV,1.21 mV (Geology);PressAdjust: Master: 4080.4  Adjust: 4082.9   Sample is Master</t>
  </si>
  <si>
    <t>18:00:48</t>
  </si>
  <si>
    <t>Peak Center found at (59814);Background: 0.04 mV,0.21 mV,0.04 mV,1.20 mV (Geology);PressAdjust: Master: 4181.8  Adjust: 4191.5   Sample is Master</t>
  </si>
  <si>
    <t>17:38:07</t>
  </si>
  <si>
    <t>Peak Center found at (59823);Background: -0.01 mV,0.17 mV,0.04 mV,1.03 mV (Geology);PressAdjust: Master: 4296.8  Adjust: 4298.3   Sample is Master</t>
  </si>
  <si>
    <t>SF17979</t>
  </si>
  <si>
    <t>22:30:26</t>
  </si>
  <si>
    <t>Peak Center found at (59824);Background: 0.02 mV,0.16 mV,0.03 mV,1.05 mV (Geology)</t>
  </si>
  <si>
    <t>22:10:38</t>
  </si>
  <si>
    <t>Peak Center found at (59833);Background: 0.02 mV,0.17 mV,0.03 mV,1.10 mV (Geology)</t>
  </si>
  <si>
    <t>21:50:50</t>
  </si>
  <si>
    <t>Peak Center found at (59833);Background: 0.03 mV,0.17 mV,0.03 mV,1.07 mV (Geology)</t>
  </si>
  <si>
    <t>21:31:02</t>
  </si>
  <si>
    <t>Peak Center found at (59833);Background: 0.02 mV,0.19 mV,0.04 mV,1.14 mV (Geology)</t>
  </si>
  <si>
    <t>21:11:14</t>
  </si>
  <si>
    <t>Peak Center found at (59823);Background: 0.00 mV,0.16 mV,0.03 mV,1.03 mV (Geology)</t>
  </si>
  <si>
    <t>SF17980</t>
  </si>
  <si>
    <t>10/28/24</t>
  </si>
  <si>
    <t>09:49:31</t>
  </si>
  <si>
    <t>Peak Center found at (59824);Background: 0.07 mV,0.16 mV,0.04 mV,0.95 mV (Geology)</t>
  </si>
  <si>
    <t>09:29:43</t>
  </si>
  <si>
    <t>Peak Center found at (59833);Background: 0.07 mV,0.15 mV,0.03 mV,0.80 mV (Geology)</t>
  </si>
  <si>
    <t>09:09:55</t>
  </si>
  <si>
    <t>Peak Center found at (59833);Background: 0.07 mV,0.12 mV,0.03 mV,0.71 mV (Geology)</t>
  </si>
  <si>
    <t>08:50:08</t>
  </si>
  <si>
    <t>Peak Center found at (59833);Background: 0.06 mV,0.11 mV,0.03 mV,0.62 mV (Geology)</t>
  </si>
  <si>
    <t>08:30:19</t>
  </si>
  <si>
    <t>Peak Center found at (59823);Background: 0.02 mV,0.08 mV,0.03 mV,0.57 mV (Geology)</t>
  </si>
  <si>
    <t>S Window closed</t>
  </si>
  <si>
    <t>SF17981</t>
  </si>
  <si>
    <t>MURCHISON EtOH B</t>
  </si>
  <si>
    <t>13:46:23</t>
  </si>
  <si>
    <t>Peak Center found at (59824);Background: 0.04 mV,0.32 mV,0.05 mV,1.70 mV (Geology);PressAdjust: Master: 4185.8  Adjust: 4200.6   Sample is Master</t>
  </si>
  <si>
    <t>13:20:57</t>
  </si>
  <si>
    <t>Peak Center found at (59843);Background: 0.04 mV,0.32 mV,0.06 mV,1.71 mV (Geology);PressAdjust: Master: 4334.1  Adjust: 4293.1   Sample is Master</t>
  </si>
  <si>
    <t>12:56:33</t>
  </si>
  <si>
    <t>Peak Center found at (59843);Background: 0.05 mV,0.33 mV,0.05 mV,1.76 mV (Geology);PressAdjust: Master: 4485.6  Adjust: 4473.6   Sample is Master</t>
  </si>
  <si>
    <t>12:32:28</t>
  </si>
  <si>
    <t>Peak Center found at (59833);Background: 0.05 mV,0.35 mV,0.05 mV,1.78 mV (Geology);PressAdjust: Master: 4633.8  Adjust: 4640.9   Sample is Master</t>
  </si>
  <si>
    <t>12:09:42</t>
  </si>
  <si>
    <t>Peak Center found at (59824);Background: 0.05 mV,0.34 mV,0.05 mV,1.78 mV (Geology);PressAdjust: Master: 4806.6  Adjust: 4798.8   Sample is Master</t>
  </si>
  <si>
    <t>11:43:38</t>
  </si>
  <si>
    <t>Peak Center found at (59833);Background: 0.06 mV,0.29 mV,0.06 mV,1.55 mV (Geology);PressAdjust: Master: 5010.3  Adjust: 5002.7   Sample is Master</t>
  </si>
  <si>
    <t>11:15:50</t>
  </si>
  <si>
    <t>Peak Center found at (59833);Background: 0.06 mV,0.25 mV,0.05 mV,1.47 mV (Geology);PressAdjust: Master: 5179.7  Adjust: 5165.3   Sample is Master</t>
  </si>
  <si>
    <t>10:53:10</t>
  </si>
  <si>
    <t>Peak Center found at (59833);Background: 0.07 mV,0.20 mV,0.05 mV,1.26 mV (Geology);PressAdjust: Master: 5370.5  Adjust: 5340.8   Sample is Master</t>
  </si>
  <si>
    <t>10:29:20</t>
  </si>
  <si>
    <t>Peak Center found at (59833);Background: 0.00 mV,0.11 mV,0.02 mV,0.80 mV (Geology);PressAdjust: Master: 5621.9  Adjust: 5539.9   Sample is Master</t>
  </si>
  <si>
    <t>SF17982</t>
  </si>
  <si>
    <t>15:44:32</t>
  </si>
  <si>
    <t>Peak Center found at (59833);Background: 0.07 mV,0.46 mV,0.08 mV,2.32 mV (Geology)</t>
  </si>
  <si>
    <t>15:24:44</t>
  </si>
  <si>
    <t>Peak Center found at (59824);Background: 0.07 mV,0.43 mV,0.07 mV,2.22 mV (Geology)</t>
  </si>
  <si>
    <t>15:04:56</t>
  </si>
  <si>
    <t>Peak Center found at (59833);Background: 0.07 mV,0.40 mV,0.07 mV,2.06 mV (Geology)</t>
  </si>
  <si>
    <t>14:45:08</t>
  </si>
  <si>
    <t>Peak Center found at (59824);Background: 0.07 mV,0.33 mV,0.06 mV,1.76 mV (Geology)</t>
  </si>
  <si>
    <t>14:25:20</t>
  </si>
  <si>
    <t>Peak Center found at (59823);Background: 0.04 mV,0.17 mV,0.04 mV,1.08 mV (Geology)</t>
  </si>
  <si>
    <t>Peak Center found at (59833);Background: 0.05 mV,0.08 mV,0.01 mV,0.49 mV (Geology);PressAdjust: Master: 4773.5  Adjust: 4770.6   Sample is Master</t>
  </si>
  <si>
    <t>17:01:20</t>
  </si>
  <si>
    <t>Peak Center found at (59824);Background: 0.04 mV,0.05 mV,0.01 mV,0.40 mV (Geology);PressAdjust: Master: 4868.6  Adjust: 4846.7   Sample is Master</t>
  </si>
  <si>
    <t>16:38:54</t>
  </si>
  <si>
    <t>Peak Center found at (59833);Background: -0.04 mV,0.01 mV,0.00 mV,0.29 mV (Geology);PressAdjust: Master: 4990.9  Adjust: 4959.4   Sample is Master</t>
  </si>
  <si>
    <t>SF17908</t>
  </si>
  <si>
    <t>08/22/24</t>
  </si>
  <si>
    <t>11:03:40</t>
  </si>
  <si>
    <t>Peak Center found at (59833);Background: 0.03 mV,0.03 mV,0.01 mV,0.29 mV (Geology)</t>
  </si>
  <si>
    <t>Peak Center found at (59833);Background: 0.03 mV,0.02 mV,0.01 mV,0.24 mV (Geology)</t>
  </si>
  <si>
    <t>10:24:04</t>
  </si>
  <si>
    <t>Peak Center found at (59833);Background: 0.02 mV,0.02 mV,0.01 mV,0.28 mV (Geology)</t>
  </si>
  <si>
    <t>10:04:17</t>
  </si>
  <si>
    <t>Peak Center found at (59823);Background: 0.02 mV,0.01 mV,0.01 mV,0.23 mV (Geology)</t>
  </si>
  <si>
    <t>09:44:28</t>
  </si>
  <si>
    <t>Peak Center found at (59824);Background: -0.00 mV,0.01 mV,0.01 mV,0.25 mV (Geology)</t>
  </si>
  <si>
    <t>SF17909</t>
  </si>
  <si>
    <t>09/20/24</t>
  </si>
  <si>
    <t>11:24:04</t>
  </si>
  <si>
    <t>Peak Center found at (59824);Background: 0.02 mV,0.03 mV,0.01 mV,0.32 mV (Geology)</t>
  </si>
  <si>
    <t>11:04:16</t>
  </si>
  <si>
    <t>Peak Center found at (59833);Background: 0.02 mV,0.05 mV,0.02 mV,0.47 mV (Geology)</t>
  </si>
  <si>
    <t>10:44:28</t>
  </si>
  <si>
    <t>Peak Center found at (59833);Background: -0.02 mV,0.06 mV,0.00 mV,0.39 mV (Geology)</t>
  </si>
  <si>
    <t>SF17910</t>
  </si>
  <si>
    <t>IAEA S1 3.050MG</t>
  </si>
  <si>
    <t>13:04:36</t>
  </si>
  <si>
    <t>Peak Center found at (59824);Background: 0.03 mV,0.11 mV,0.02 mV,0.57 mV (Geology);PressAdjust: Master: 4413.9  Adjust: 4391.3   Sample is Master</t>
  </si>
  <si>
    <t>12:41:40</t>
  </si>
  <si>
    <t>Peak Center found at (59823);Background: 0.02 mV,0.07 mV,0.02 mV,0.54 mV (Geology);PressAdjust: Master: 4470.1  Adjust: 4470.2   Sample is Master</t>
  </si>
  <si>
    <t>12:18:58</t>
  </si>
  <si>
    <t>Peak Center found at (59833);Background: -0.04 mV,0.03 mV,0.01 mV,0.40 mV (Geology);PressAdjust: Master: 4547.3  Adjust: 4513.2   Sample is Master</t>
  </si>
  <si>
    <t>SF17912</t>
  </si>
  <si>
    <t>IAEA S1 4.628MG</t>
  </si>
  <si>
    <t>17:14:46</t>
  </si>
  <si>
    <t>Peak Center found at (59833);Background: 0.03 mV,0.12 mV,0.02 mV,0.63 mV (Geology);PressAdjust: Master: 4498.0  Adjust: 4511.7   Sample is Master</t>
  </si>
  <si>
    <t>16:52:09</t>
  </si>
  <si>
    <t>Peak Center found at (59824);Background: 0.02 mV,0.14 mV,0.03 mV,0.71 mV (Geology);PressAdjust: Master: 4559.8  Adjust: 4573.4   Sample is Master</t>
  </si>
  <si>
    <t>16:29:29</t>
  </si>
  <si>
    <t>Peak Center found at (59833);Background: -0.04 mV,0.13 mV,0.02 mV,0.76 mV (Geology);PressAdjust: Master: 4620.5  Adjust: 4632.2   Sample is Master</t>
  </si>
  <si>
    <t>SF17913</t>
  </si>
  <si>
    <t>18:57:31</t>
  </si>
  <si>
    <t>18:37:43</t>
  </si>
  <si>
    <t>Peak Center found at (59833);Background: 0.02 mV,0.01 mV,0.00 mV,0.13 mV (Geology)</t>
  </si>
  <si>
    <t>18:17:55</t>
  </si>
  <si>
    <t>Peak Center found at (59824);Background: -0.01 mV,0.02 mV,0.01 mV,0.34 mV (Geology)</t>
  </si>
  <si>
    <t>SF17911</t>
  </si>
  <si>
    <t>IAEA S1 2.115MG</t>
  </si>
  <si>
    <t>14:35:59</t>
  </si>
  <si>
    <t>Peak Center found at (59833);Background: 0.03 mV,0.15 mV,0.03 mV,0.79 mV (Geology);PressAdjust: Master: 4221.5  Adjust: 4208.8   Sample is Master</t>
  </si>
  <si>
    <t>14:13:10</t>
  </si>
  <si>
    <t>Peak Center found at (59833);Background: 0.03 mV,0.13 mV,0.02 mV,0.68 mV (Geology);PressAdjust: Master: 4311.7  Adjust: 4301.9   Sample is Master</t>
  </si>
  <si>
    <t>13:50:20</t>
  </si>
  <si>
    <t>Peak Center found at (59833);Background: -0.04 mV,0.06 mV,0.01 mV,0.51 mV (Geology);PressAdjust: Master: 4413.0  Adjust: 4401.8   Sample is Master</t>
  </si>
  <si>
    <t>SF17914</t>
  </si>
  <si>
    <t>Renormalized to IAEA S-1</t>
  </si>
  <si>
    <t>Renormalized to CDT as analyzed in Dottin et al 2023</t>
  </si>
  <si>
    <t>Uncertainties</t>
  </si>
  <si>
    <t>Renormalized to CDT as analyzed in Dottin et al 2023, JGR, 128, https://doi.org/10.1029/2022JE007597</t>
  </si>
  <si>
    <t>Run</t>
  </si>
  <si>
    <t>Sample ID</t>
  </si>
  <si>
    <t>Analyst initials</t>
  </si>
  <si>
    <t>date</t>
  </si>
  <si>
    <t>time (EST)</t>
  </si>
  <si>
    <t>Run conditions Information</t>
  </si>
  <si>
    <t>Method</t>
  </si>
  <si>
    <t>Reference signal intensity (mV)</t>
  </si>
  <si>
    <t>Sample Signal Intensity (mV)</t>
  </si>
  <si>
    <t>D36 of the sample relative to reference with mass interference removed from reference</t>
  </si>
  <si>
    <t>D36S of the sample relative to the reference without mass interference removed from reference analyses</t>
  </si>
  <si>
    <t>D33S of the sample relative to the reference</t>
  </si>
  <si>
    <t>d36S corrected for mass interference in the reference gas</t>
  </si>
  <si>
    <t>instrument generated d33S</t>
  </si>
  <si>
    <t>instrument generated d36S</t>
  </si>
  <si>
    <t>instrument generated d34S</t>
  </si>
  <si>
    <t>average D36S of murchison runs relative to Canyon Diablo Troilite with the calibration described in Dottin et al 2023</t>
  </si>
  <si>
    <t>average D33S of murchison runs relative to Canyon Diablo Troilite with the calibration described in Dottin et al 2023</t>
  </si>
  <si>
    <t>average d33S of murchison runs relative to Canyon Diablo Troilite with the calibration described in Dottin et al 2023</t>
  </si>
  <si>
    <t>average d34S of murchison runs relative to Canyon Diablo Troilite with the calibration described in Dottin et al 2023</t>
  </si>
  <si>
    <t>average d36S of murchison runs relative to Canyon Diablo Troilite with the calibration described in Dottin et al 2023</t>
  </si>
  <si>
    <t>average d36S of murchison runs relative to that of the average of IAEA-S-1 runs done each day, corrected for mass interference in the reference gas</t>
  </si>
  <si>
    <t>average d33S of murchison runs relative to that of the average of IAEA-S-1 runs done each day.  </t>
  </si>
  <si>
    <t>average d34S of murchison runs relative to that of the average of IAEA-S-1 runs done each day</t>
  </si>
  <si>
    <t>average d36S of murchison runs relative to that of the average of IAEA-S-1 runs done each day</t>
  </si>
  <si>
    <t>average D33S of murchison runs relative to that of the average of IAEA-S-1 runs done each day</t>
  </si>
  <si>
    <t>average D36S of murchison runs relative to that of the average of IAEA-S-1 runs done each day</t>
  </si>
  <si>
    <t>Mass Spectrometer run #</t>
  </si>
  <si>
    <t>Sample signal Intensity (mV)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</si>
</sst>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quotePrefix="1" applyNumberFormat="1"/>
    <xf numFmtId="164" fontId="2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0" fontId="0" fillId="0" borderId="0" xfId="0" applyBorder="1"/>
    <xf numFmtId="164" fontId="0" fillId="0" borderId="0" xfId="0" applyNumberForma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0" fillId="0" borderId="0" xfId="0" applyBorder="1" applyAlignment="1"/>
    <xf numFmtId="164" fontId="1" fillId="0" borderId="1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164" fontId="0" fillId="0" borderId="0" xfId="0" applyNumberFormat="1" applyBorder="1" applyAlignment="1">
      <alignment horizontal="left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164" fontId="0" fillId="2" borderId="2" xfId="0" applyNumberFormat="1" applyFill="1" applyBorder="1" applyAlignment="1">
      <alignment horizontal="center"/>
    </xf>
    <xf numFmtId="164" fontId="0" fillId="0" borderId="0" xfId="0" applyNumberFormat="1"/>
    <xf numFmtId="164" fontId="0" fillId="2" borderId="0" xfId="0" applyNumberFormat="1" applyFill="1" applyBorder="1" applyAlignment="1">
      <alignment horizontal="center"/>
    </xf>
    <xf numFmtId="0" fontId="2" fillId="0" borderId="0" xfId="0" applyFont="1"/>
    <xf numFmtId="164" fontId="3" fillId="3" borderId="0" xfId="0" applyNumberFormat="1" applyFont="1" applyFill="1" applyBorder="1" applyAlignment="1">
      <alignment horizontal="center"/>
    </xf>
    <xf numFmtId="164" fontId="5" fillId="3" borderId="0" xfId="0" applyNumberFormat="1" applyFont="1" applyFill="1" applyBorder="1" applyAlignment="1">
      <alignment horizontal="center"/>
    </xf>
    <xf numFmtId="164" fontId="6" fillId="3" borderId="0" xfId="0" applyNumberFormat="1" applyFont="1" applyFill="1" applyBorder="1" applyAlignment="1">
      <alignment horizontal="center"/>
    </xf>
    <xf numFmtId="164" fontId="0" fillId="3" borderId="0" xfId="0" applyNumberFormat="1" applyFill="1" applyBorder="1"/>
    <xf numFmtId="0" fontId="5" fillId="3" borderId="0" xfId="0" applyFont="1" applyFill="1" applyBorder="1"/>
    <xf numFmtId="164" fontId="1" fillId="3" borderId="0" xfId="0" applyNumberFormat="1" applyFont="1" applyFill="1" applyBorder="1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workbookViewId="0">
      <selection activeCell="D6" sqref="D6"/>
    </sheetView>
  </sheetViews>
  <sheetFormatPr defaultRowHeight="13.2" x14ac:dyDescent="0.25"/>
  <cols>
    <col min="1" max="1" width="22" customWidth="1"/>
    <col min="2" max="2" width="20.33203125" customWidth="1"/>
  </cols>
  <sheetData>
    <row r="2" spans="1:7" x14ac:dyDescent="0.25">
      <c r="A2" s="29" t="s">
        <v>881</v>
      </c>
      <c r="B2" s="29"/>
      <c r="C2" s="29"/>
      <c r="D2" s="29"/>
      <c r="E2" s="29"/>
      <c r="F2" s="29"/>
      <c r="G2" s="29"/>
    </row>
    <row r="3" spans="1:7" x14ac:dyDescent="0.25">
      <c r="A3" s="29"/>
      <c r="B3" s="29"/>
      <c r="C3" s="29"/>
      <c r="D3" s="29"/>
      <c r="E3" s="29"/>
      <c r="F3" s="29"/>
      <c r="G3" s="29"/>
    </row>
    <row r="4" spans="1:7" x14ac:dyDescent="0.25">
      <c r="A4" s="29"/>
      <c r="B4" s="29"/>
      <c r="C4" s="29"/>
      <c r="D4" s="29"/>
      <c r="E4" s="29"/>
      <c r="F4" s="29"/>
      <c r="G4" s="29"/>
    </row>
    <row r="7" spans="1:7" x14ac:dyDescent="0.25">
      <c r="A7" s="17" t="s">
        <v>909</v>
      </c>
      <c r="B7" s="17" t="s">
        <v>883</v>
      </c>
      <c r="C7" t="s">
        <v>9</v>
      </c>
      <c r="D7" t="s">
        <v>10</v>
      </c>
      <c r="E7" t="s">
        <v>11</v>
      </c>
      <c r="F7" t="s">
        <v>13</v>
      </c>
      <c r="G7" t="s">
        <v>14</v>
      </c>
    </row>
    <row r="8" spans="1:7" x14ac:dyDescent="0.25">
      <c r="A8" t="s">
        <v>381</v>
      </c>
      <c r="B8" t="s">
        <v>382</v>
      </c>
      <c r="C8" s="15">
        <v>-0.13314061515523612</v>
      </c>
      <c r="D8" s="15">
        <v>-0.28692405364794116</v>
      </c>
      <c r="E8" s="15">
        <v>-0.76993472924302697</v>
      </c>
      <c r="F8" s="15">
        <v>-3.3972041012297893E-2</v>
      </c>
      <c r="G8" s="15">
        <v>-0.51698271660738371</v>
      </c>
    </row>
    <row r="9" spans="1:7" x14ac:dyDescent="0.25">
      <c r="B9" s="17" t="s">
        <v>880</v>
      </c>
      <c r="C9" s="15">
        <v>5.9671540769263166E-3</v>
      </c>
      <c r="D9" s="15">
        <v>5.0597084896266738E-3</v>
      </c>
      <c r="E9" s="15">
        <v>2.8637135903888344E-2</v>
      </c>
      <c r="F9" s="15">
        <v>6.0516070506832454E-3</v>
      </c>
      <c r="G9" s="15">
        <v>3.0384799646933646E-2</v>
      </c>
    </row>
    <row r="10" spans="1:7" x14ac:dyDescent="0.25">
      <c r="A10" t="s">
        <v>401</v>
      </c>
      <c r="B10" t="s">
        <v>402</v>
      </c>
      <c r="C10" s="15">
        <v>0.25475891453741184</v>
      </c>
      <c r="D10" s="15">
        <v>0.45547086831643213</v>
      </c>
      <c r="E10" s="15">
        <v>0.68190810158541559</v>
      </c>
      <c r="F10" s="15">
        <v>-2.8626560132805068E-2</v>
      </c>
      <c r="G10" s="15">
        <v>0.19781067313617839</v>
      </c>
    </row>
    <row r="11" spans="1:7" x14ac:dyDescent="0.25">
      <c r="B11" s="17" t="s">
        <v>880</v>
      </c>
      <c r="C11" s="15">
        <v>7.4327518457163629E-3</v>
      </c>
      <c r="D11" s="15">
        <v>4.8265527150452969E-3</v>
      </c>
      <c r="E11" s="15">
        <v>5.5261901005826723E-2</v>
      </c>
      <c r="F11" s="15">
        <v>7.8900091371941986E-3</v>
      </c>
      <c r="G11" s="15">
        <v>5.1264751858892128E-2</v>
      </c>
    </row>
    <row r="12" spans="1:7" x14ac:dyDescent="0.25">
      <c r="A12" t="s">
        <v>441</v>
      </c>
      <c r="B12" t="s">
        <v>442</v>
      </c>
      <c r="C12" s="15">
        <v>-0.29423040744003259</v>
      </c>
      <c r="D12" s="15">
        <v>-0.594645571342034</v>
      </c>
      <c r="E12" s="15">
        <v>-1.2856094968622944</v>
      </c>
      <c r="F12" s="15">
        <v>-3.5681816592414428E-2</v>
      </c>
      <c r="G12" s="15">
        <v>-0.72664574211267485</v>
      </c>
    </row>
    <row r="13" spans="1:7" x14ac:dyDescent="0.25">
      <c r="B13" s="17" t="s">
        <v>880</v>
      </c>
      <c r="C13" s="15">
        <v>6.700763016254184E-3</v>
      </c>
      <c r="D13" s="15">
        <v>3.9230823340836119E-3</v>
      </c>
      <c r="E13" s="15">
        <v>4.9199084538682714E-2</v>
      </c>
      <c r="F13" s="15">
        <v>6.0597807599521332E-3</v>
      </c>
      <c r="G13" s="15">
        <v>4.9870109166257288E-2</v>
      </c>
    </row>
    <row r="14" spans="1:7" x14ac:dyDescent="0.25">
      <c r="A14" t="s">
        <v>460</v>
      </c>
      <c r="B14" t="s">
        <v>461</v>
      </c>
      <c r="C14" s="15">
        <v>-0.22551808752102609</v>
      </c>
      <c r="D14" s="15">
        <v>-0.46574972639712442</v>
      </c>
      <c r="E14" s="15">
        <v>-1.0955314084195589</v>
      </c>
      <c r="F14" s="15">
        <v>-3.7308844372696548E-2</v>
      </c>
      <c r="G14" s="15">
        <v>-0.667090526395131</v>
      </c>
    </row>
    <row r="15" spans="1:7" x14ac:dyDescent="0.25">
      <c r="B15" s="17" t="s">
        <v>880</v>
      </c>
      <c r="C15" s="15">
        <v>8.772965259502918E-3</v>
      </c>
      <c r="D15" s="15">
        <v>5.0714464844306651E-3</v>
      </c>
      <c r="E15" s="15">
        <v>3.9115076696844109E-2</v>
      </c>
      <c r="F15" s="15">
        <v>8.0369154834236591E-3</v>
      </c>
      <c r="G15" s="15">
        <v>3.9774914440772469E-2</v>
      </c>
    </row>
    <row r="16" spans="1:7" x14ac:dyDescent="0.25">
      <c r="A16" t="s">
        <v>502</v>
      </c>
      <c r="B16" t="s">
        <v>503</v>
      </c>
      <c r="C16" s="15">
        <v>-3.8215331305750944</v>
      </c>
      <c r="D16" s="15">
        <v>-7.5254504571482528</v>
      </c>
      <c r="E16" s="15">
        <v>-14.673733088660935</v>
      </c>
      <c r="F16" s="15">
        <v>-0.27702562004316977</v>
      </c>
      <c r="G16" s="15">
        <v>-7.4253082515558519</v>
      </c>
    </row>
    <row r="17" spans="1:7" x14ac:dyDescent="0.25">
      <c r="B17" s="17" t="s">
        <v>880</v>
      </c>
      <c r="C17" s="15">
        <v>4.4152994739250729E-3</v>
      </c>
      <c r="D17" s="15">
        <v>3.4737443774694667E-3</v>
      </c>
      <c r="E17" s="15">
        <v>6.598820509084298E-2</v>
      </c>
      <c r="F17" s="15">
        <v>4.0343485113192154E-3</v>
      </c>
      <c r="G17" s="15">
        <v>6.9201407916115898E-2</v>
      </c>
    </row>
    <row r="18" spans="1:7" x14ac:dyDescent="0.25">
      <c r="A18" t="s">
        <v>519</v>
      </c>
      <c r="B18" t="s">
        <v>520</v>
      </c>
      <c r="C18" s="15">
        <v>2.5141386036660052</v>
      </c>
      <c r="D18" s="15">
        <v>4.8428287638764278</v>
      </c>
      <c r="E18" s="15">
        <v>9.3697108809933649</v>
      </c>
      <c r="F18" s="15">
        <v>6.056150606359445E-2</v>
      </c>
      <c r="G18" s="15">
        <v>4.5874436231805316</v>
      </c>
    </row>
    <row r="19" spans="1:7" x14ac:dyDescent="0.25">
      <c r="B19" s="17" t="s">
        <v>880</v>
      </c>
      <c r="C19" s="15">
        <v>8.3938689596103865E-3</v>
      </c>
      <c r="D19" s="15">
        <v>1.9963974498525541E-3</v>
      </c>
      <c r="E19" s="15">
        <v>5.8709954224134733E-2</v>
      </c>
      <c r="F19" s="15">
        <v>8.6568484108499009E-3</v>
      </c>
      <c r="G19" s="15">
        <v>5.8906235534063246E-2</v>
      </c>
    </row>
    <row r="20" spans="1:7" x14ac:dyDescent="0.25">
      <c r="A20" t="s">
        <v>562</v>
      </c>
      <c r="B20" t="s">
        <v>563</v>
      </c>
      <c r="C20" s="15">
        <v>0.50866610624056285</v>
      </c>
      <c r="D20" s="15">
        <v>0.95179255402766394</v>
      </c>
      <c r="E20" s="15">
        <v>1.6884047900740384</v>
      </c>
      <c r="F20" s="15">
        <v>-1.4894267811538242E-2</v>
      </c>
      <c r="G20" s="15">
        <v>0.72171796823483625</v>
      </c>
    </row>
    <row r="21" spans="1:7" x14ac:dyDescent="0.25">
      <c r="B21" s="17" t="s">
        <v>880</v>
      </c>
      <c r="C21" s="15">
        <v>6.161761337294523E-3</v>
      </c>
      <c r="D21" s="15">
        <v>2.2820385623385192E-3</v>
      </c>
      <c r="E21" s="15">
        <v>5.2310542861304959E-2</v>
      </c>
      <c r="F21" s="15">
        <v>6.66944895348819E-3</v>
      </c>
      <c r="G21" s="15">
        <v>5.1756875458113721E-2</v>
      </c>
    </row>
    <row r="22" spans="1:7" x14ac:dyDescent="0.25">
      <c r="A22" t="s">
        <v>582</v>
      </c>
      <c r="B22" t="s">
        <v>583</v>
      </c>
      <c r="C22" s="15">
        <v>5.095292988088751E-2</v>
      </c>
      <c r="D22" s="15">
        <v>7.1527851197572545E-2</v>
      </c>
      <c r="E22" s="15">
        <v>8.7942823782993784E-2</v>
      </c>
      <c r="F22" s="15">
        <v>-2.5284935324165758E-2</v>
      </c>
      <c r="G22" s="15">
        <v>-8.869962738744519E-3</v>
      </c>
    </row>
    <row r="23" spans="1:7" x14ac:dyDescent="0.25">
      <c r="B23" s="17" t="s">
        <v>880</v>
      </c>
      <c r="C23" s="15">
        <v>6.0628110458580053E-3</v>
      </c>
      <c r="D23" s="15">
        <v>4.2341452633457167E-3</v>
      </c>
      <c r="E23" s="15">
        <v>7.0889661995087533E-2</v>
      </c>
      <c r="F23" s="15">
        <v>5.0507189963184956E-3</v>
      </c>
      <c r="G23" s="15">
        <v>6.5702813091637127E-2</v>
      </c>
    </row>
    <row r="24" spans="1:7" x14ac:dyDescent="0.25">
      <c r="A24" t="s">
        <v>624</v>
      </c>
      <c r="B24" t="s">
        <v>625</v>
      </c>
      <c r="C24" s="15">
        <v>-3.6500550633644657E-2</v>
      </c>
      <c r="D24" s="15">
        <v>-7.5696896549182213E-2</v>
      </c>
      <c r="E24" s="15">
        <v>-0.23369770672376777</v>
      </c>
      <c r="F24" s="15">
        <v>-6.3469894547862893E-3</v>
      </c>
      <c r="G24" s="15">
        <v>-0.16434779962937185</v>
      </c>
    </row>
    <row r="25" spans="1:7" x14ac:dyDescent="0.25">
      <c r="B25" s="17" t="s">
        <v>880</v>
      </c>
      <c r="C25" s="15">
        <v>5.8262723932202571E-3</v>
      </c>
      <c r="D25" s="15">
        <v>3.8109309157270555E-3</v>
      </c>
      <c r="E25" s="15">
        <v>3.9008643913881362E-2</v>
      </c>
      <c r="F25" s="15">
        <v>4.9375910968814316E-3</v>
      </c>
      <c r="G25" s="15">
        <v>3.9537010655037619E-2</v>
      </c>
    </row>
    <row r="26" spans="1:7" x14ac:dyDescent="0.25">
      <c r="A26" t="s">
        <v>665</v>
      </c>
      <c r="B26" t="s">
        <v>666</v>
      </c>
      <c r="C26" s="15">
        <v>-9.5371083662976197E-2</v>
      </c>
      <c r="D26" s="15">
        <v>-0.22293194046363318</v>
      </c>
      <c r="E26" s="15">
        <v>-0.44030159284269565</v>
      </c>
      <c r="F26" s="15">
        <v>-4.1734658303926864E-2</v>
      </c>
      <c r="G26" s="15">
        <v>-0.25910431068298934</v>
      </c>
    </row>
    <row r="27" spans="1:7" x14ac:dyDescent="0.25">
      <c r="B27" s="17" t="s">
        <v>880</v>
      </c>
      <c r="C27" s="15">
        <v>9.4901151790224118E-3</v>
      </c>
      <c r="D27" s="15">
        <v>2.6281335793887908E-3</v>
      </c>
      <c r="E27" s="15">
        <v>3.8312957664476843E-2</v>
      </c>
      <c r="F27" s="15">
        <v>9.4064625199387873E-3</v>
      </c>
      <c r="G27" s="15">
        <v>3.7699257284755427E-2</v>
      </c>
    </row>
    <row r="28" spans="1:7" x14ac:dyDescent="0.25">
      <c r="A28" t="s">
        <v>708</v>
      </c>
      <c r="B28" t="s">
        <v>709</v>
      </c>
      <c r="C28" s="15">
        <v>0.12960395201000452</v>
      </c>
      <c r="D28" s="15">
        <v>0.22303144981794532</v>
      </c>
      <c r="E28" s="15">
        <v>0.40382245859715837</v>
      </c>
      <c r="F28" s="15">
        <v>-2.3230420531650253E-2</v>
      </c>
      <c r="G28" s="15">
        <v>0.15756058824756281</v>
      </c>
    </row>
    <row r="29" spans="1:7" x14ac:dyDescent="0.25">
      <c r="B29" s="17" t="s">
        <v>880</v>
      </c>
      <c r="C29" s="15">
        <v>8.5137682608819546E-3</v>
      </c>
      <c r="D29" s="15">
        <v>3.3659339136575548E-3</v>
      </c>
      <c r="E29" s="15">
        <v>4.0694910956749396E-2</v>
      </c>
      <c r="F29" s="15">
        <v>8.0852391488004313E-3</v>
      </c>
      <c r="G29" s="15">
        <v>4.0186453486278549E-2</v>
      </c>
    </row>
    <row r="30" spans="1:7" x14ac:dyDescent="0.25">
      <c r="A30" t="s">
        <v>728</v>
      </c>
      <c r="B30" t="s">
        <v>729</v>
      </c>
      <c r="C30" s="15">
        <v>0.86591565506743962</v>
      </c>
      <c r="D30" s="15">
        <v>1.6677638341489054</v>
      </c>
      <c r="E30" s="15">
        <v>3.2737804174456375</v>
      </c>
      <c r="F30" s="15">
        <v>2.1883020537627473E-2</v>
      </c>
      <c r="G30" s="15">
        <v>1.6278996038343596</v>
      </c>
    </row>
    <row r="31" spans="1:7" x14ac:dyDescent="0.25">
      <c r="B31" s="17" t="s">
        <v>880</v>
      </c>
      <c r="C31" s="15">
        <v>5.6788542956401752E-3</v>
      </c>
      <c r="D31" s="15">
        <v>4.2336472980686922E-3</v>
      </c>
      <c r="E31" s="15">
        <v>4.7835200950764302E-2</v>
      </c>
      <c r="F31" s="15">
        <v>5.0833399997039109E-3</v>
      </c>
      <c r="G31" s="15">
        <v>4.6770062906177766E-2</v>
      </c>
    </row>
    <row r="32" spans="1:7" x14ac:dyDescent="0.25">
      <c r="A32" t="s">
        <v>748</v>
      </c>
      <c r="B32" t="s">
        <v>749</v>
      </c>
      <c r="C32" s="15">
        <v>-5.2720649083681792E-2</v>
      </c>
      <c r="D32" s="15">
        <v>-0.1461490935176224</v>
      </c>
      <c r="E32" s="15">
        <v>-0.25667096311032811</v>
      </c>
      <c r="F32" s="15">
        <v>-4.5982236706931801E-2</v>
      </c>
      <c r="G32" s="15">
        <v>-0.15650410629963751</v>
      </c>
    </row>
    <row r="33" spans="1:7" x14ac:dyDescent="0.25">
      <c r="B33" s="17" t="s">
        <v>880</v>
      </c>
      <c r="C33" s="15">
        <v>8.033439487542161E-3</v>
      </c>
      <c r="D33" s="15">
        <v>2.7659537234017745E-3</v>
      </c>
      <c r="E33" s="15">
        <v>7.1018443868085937E-2</v>
      </c>
      <c r="F33" s="15">
        <v>8.2634003077322778E-3</v>
      </c>
      <c r="G33" s="15">
        <v>7.4528620380670291E-2</v>
      </c>
    </row>
    <row r="34" spans="1:7" x14ac:dyDescent="0.25">
      <c r="A34" t="s">
        <v>792</v>
      </c>
      <c r="B34" t="s">
        <v>793</v>
      </c>
      <c r="C34" s="15">
        <v>-0.15814844977690701</v>
      </c>
      <c r="D34" s="15">
        <v>-0.34172287671507817</v>
      </c>
      <c r="E34" s="15">
        <v>-0.35609658717161707</v>
      </c>
      <c r="F34" s="15">
        <v>-4.1262206598724482E-2</v>
      </c>
      <c r="G34" s="15">
        <v>-5.5635917055263384E-2</v>
      </c>
    </row>
    <row r="35" spans="1:7" x14ac:dyDescent="0.25">
      <c r="B35" s="17" t="s">
        <v>880</v>
      </c>
      <c r="C35" s="15">
        <v>6.6864217718531167E-3</v>
      </c>
      <c r="D35" s="15">
        <v>6.7003447257916286E-3</v>
      </c>
      <c r="E35" s="15">
        <v>2.7999381441580068E-2</v>
      </c>
      <c r="F35" s="15">
        <v>5.7137510334067674E-3</v>
      </c>
      <c r="G35" s="15">
        <v>3.1744410986726174E-2</v>
      </c>
    </row>
  </sheetData>
  <mergeCells count="1">
    <mergeCell ref="A2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07"/>
  <sheetViews>
    <sheetView topLeftCell="G1" zoomScale="85" workbookViewId="0">
      <selection activeCell="A2" sqref="A2:P2"/>
    </sheetView>
  </sheetViews>
  <sheetFormatPr defaultColWidth="9.109375" defaultRowHeight="13.2" x14ac:dyDescent="0.25"/>
  <cols>
    <col min="1" max="1" width="28" style="13" bestFit="1" customWidth="1"/>
    <col min="2" max="2" width="18.88671875" style="13" bestFit="1" customWidth="1"/>
    <col min="3" max="3" width="17.109375" style="13" bestFit="1" customWidth="1"/>
    <col min="4" max="4" width="8.21875" style="13" bestFit="1" customWidth="1"/>
    <col min="5" max="5" width="9.6640625" style="13" bestFit="1" customWidth="1"/>
    <col min="6" max="6" width="132" style="13" bestFit="1" customWidth="1"/>
    <col min="7" max="7" width="11.33203125" style="13" bestFit="1" customWidth="1"/>
    <col min="8" max="9" width="12.44140625" style="12" bestFit="1" customWidth="1"/>
    <col min="10" max="12" width="11" style="6" bestFit="1" customWidth="1"/>
    <col min="13" max="13" width="20.6640625" style="6" bestFit="1" customWidth="1"/>
    <col min="14" max="14" width="16.6640625" style="6" bestFit="1" customWidth="1"/>
    <col min="15" max="15" width="36.6640625" style="6" bestFit="1" customWidth="1"/>
    <col min="16" max="16" width="33.6640625" style="6" bestFit="1" customWidth="1"/>
    <col min="17" max="17" width="11.88671875" style="5" customWidth="1"/>
    <col min="18" max="20" width="9.109375" style="5"/>
    <col min="21" max="21" width="22.88671875" style="5" customWidth="1"/>
    <col min="22" max="16384" width="9.109375" style="5"/>
  </cols>
  <sheetData>
    <row r="1" spans="1:16" s="8" customFormat="1" x14ac:dyDescent="0.25">
      <c r="A1" s="10"/>
      <c r="B1" s="10"/>
      <c r="C1" s="10"/>
      <c r="D1" s="10"/>
      <c r="E1" s="10"/>
      <c r="F1" s="10"/>
      <c r="G1" s="11"/>
      <c r="H1" s="12"/>
      <c r="I1" s="12"/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</row>
    <row r="2" spans="1:16" s="25" customFormat="1" ht="45.6" customHeight="1" x14ac:dyDescent="0.25">
      <c r="A2" s="25" t="s">
        <v>882</v>
      </c>
      <c r="B2" s="25" t="s">
        <v>883</v>
      </c>
      <c r="C2" s="25" t="s">
        <v>884</v>
      </c>
      <c r="D2" s="25" t="s">
        <v>885</v>
      </c>
      <c r="E2" s="25" t="s">
        <v>886</v>
      </c>
      <c r="F2" s="25" t="s">
        <v>887</v>
      </c>
      <c r="G2" s="25" t="s">
        <v>888</v>
      </c>
      <c r="H2" s="26" t="s">
        <v>889</v>
      </c>
      <c r="I2" s="26" t="s">
        <v>910</v>
      </c>
      <c r="J2" s="27" t="s">
        <v>895</v>
      </c>
      <c r="K2" s="27" t="s">
        <v>897</v>
      </c>
      <c r="L2" s="27" t="s">
        <v>896</v>
      </c>
      <c r="M2" s="27" t="s">
        <v>894</v>
      </c>
      <c r="N2" s="27" t="s">
        <v>893</v>
      </c>
      <c r="O2" s="27" t="s">
        <v>892</v>
      </c>
      <c r="P2" s="27" t="s">
        <v>891</v>
      </c>
    </row>
    <row r="3" spans="1:16" x14ac:dyDescent="0.25">
      <c r="A3" s="1" t="s">
        <v>29</v>
      </c>
      <c r="B3" s="1" t="s">
        <v>30</v>
      </c>
      <c r="C3" s="1" t="s">
        <v>16</v>
      </c>
      <c r="D3" s="1" t="s">
        <v>28</v>
      </c>
      <c r="E3" s="1" t="s">
        <v>35</v>
      </c>
      <c r="F3" s="1" t="s">
        <v>36</v>
      </c>
      <c r="G3" s="1" t="s">
        <v>8</v>
      </c>
      <c r="H3" s="1">
        <v>3762.7558119999999</v>
      </c>
      <c r="I3" s="1">
        <v>3692.4261759999999</v>
      </c>
      <c r="J3" s="1">
        <v>-2.7173099999999999</v>
      </c>
      <c r="K3" s="1">
        <v>-5.4441899999999999</v>
      </c>
      <c r="L3" s="1">
        <v>-11.998939999999999</v>
      </c>
      <c r="M3" s="2">
        <f>((1+L3/1000)/(1-0.92/1000)-1)*1000</f>
        <v>-11.089142010649811</v>
      </c>
      <c r="N3" s="3">
        <f>J3-1000*((1+K3/1000)^0.515-1)</f>
        <v>9.0159425305520013E-2</v>
      </c>
      <c r="O3" s="2">
        <f>L3-1000*((1+K3/1000)^1.9-1)</f>
        <v>-1.6803251257690857</v>
      </c>
      <c r="P3" s="9">
        <f>M3-1000*((1+K3/1000)^1.9-1)</f>
        <v>-0.77052713641889703</v>
      </c>
    </row>
    <row r="4" spans="1:16" x14ac:dyDescent="0.25">
      <c r="A4" s="1" t="s">
        <v>29</v>
      </c>
      <c r="B4" s="1" t="s">
        <v>30</v>
      </c>
      <c r="C4" s="1" t="s">
        <v>16</v>
      </c>
      <c r="D4" s="1" t="s">
        <v>28</v>
      </c>
      <c r="E4" s="1" t="s">
        <v>33</v>
      </c>
      <c r="F4" s="1" t="s">
        <v>34</v>
      </c>
      <c r="G4" s="1" t="s">
        <v>8</v>
      </c>
      <c r="H4" s="1">
        <v>3694.286098</v>
      </c>
      <c r="I4" s="1">
        <v>3617.569152</v>
      </c>
      <c r="J4" s="1">
        <v>-2.7178900000000001</v>
      </c>
      <c r="K4" s="1">
        <v>-5.4415899999999997</v>
      </c>
      <c r="L4" s="1">
        <v>-11.95998</v>
      </c>
      <c r="M4" s="2">
        <f>((1+L4/1000)/(1-0.92/1000)-1)*1000</f>
        <v>-11.050146134443661</v>
      </c>
      <c r="N4" s="3">
        <f>J4-1000*((1+K4/1000)^0.515-1)</f>
        <v>8.823687626147203E-2</v>
      </c>
      <c r="O4" s="2">
        <f>L4-1000*((1+K4/1000)^1.9-1)</f>
        <v>-1.6462809200812512</v>
      </c>
      <c r="P4" s="9">
        <f>M4-1000*((1+K4/1000)^1.9-1)</f>
        <v>-0.73644705452491266</v>
      </c>
    </row>
    <row r="5" spans="1:16" x14ac:dyDescent="0.25">
      <c r="A5" s="1" t="s">
        <v>29</v>
      </c>
      <c r="B5" s="1" t="s">
        <v>30</v>
      </c>
      <c r="C5" s="1" t="s">
        <v>16</v>
      </c>
      <c r="D5" s="1" t="s">
        <v>28</v>
      </c>
      <c r="E5" s="1" t="s">
        <v>31</v>
      </c>
      <c r="F5" s="1" t="s">
        <v>32</v>
      </c>
      <c r="G5" s="1" t="s">
        <v>8</v>
      </c>
      <c r="H5" s="1">
        <v>3636.5775829999998</v>
      </c>
      <c r="I5" s="1">
        <v>3537.4377549999999</v>
      </c>
      <c r="J5" s="1">
        <v>-2.7343099999999998</v>
      </c>
      <c r="K5" s="1">
        <v>-5.4414999999999996</v>
      </c>
      <c r="L5" s="1">
        <v>-11.991479999999999</v>
      </c>
      <c r="M5" s="2">
        <f>((1+L5/1000)/(1-0.92/1000)-1)*1000</f>
        <v>-11.081675141129899</v>
      </c>
      <c r="N5" s="3">
        <f>J5-1000*((1+K5/1000)^0.515-1)</f>
        <v>7.1770403440436503E-2</v>
      </c>
      <c r="O5" s="2">
        <f>L5-1000*((1+K5/1000)^1.9-1)</f>
        <v>-1.6779510823991544</v>
      </c>
      <c r="P5" s="9">
        <f>M5-1000*((1+K5/1000)^1.9-1)</f>
        <v>-0.76814622352905459</v>
      </c>
    </row>
    <row r="6" spans="1:16" x14ac:dyDescent="0.25">
      <c r="J6" s="4">
        <f t="shared" ref="J6:P6" si="0">AVERAGE(J3:J5)</f>
        <v>-2.7231699999999996</v>
      </c>
      <c r="K6" s="4">
        <f t="shared" si="0"/>
        <v>-5.442426666666667</v>
      </c>
      <c r="L6" s="4">
        <f t="shared" si="0"/>
        <v>-11.983466666666667</v>
      </c>
      <c r="M6" s="4">
        <f t="shared" si="0"/>
        <v>-11.073654428741124</v>
      </c>
      <c r="N6" s="4">
        <f t="shared" si="0"/>
        <v>8.3388901669142854E-2</v>
      </c>
      <c r="O6" s="4">
        <f t="shared" si="0"/>
        <v>-1.6681857094164971</v>
      </c>
      <c r="P6" s="4">
        <f t="shared" si="0"/>
        <v>-0.7583734714909548</v>
      </c>
    </row>
    <row r="7" spans="1:16" ht="13.8" thickBot="1" x14ac:dyDescent="0.3">
      <c r="J7" s="14">
        <f>STDEV(J3:J5)</f>
        <v>9.6518806457600598E-3</v>
      </c>
      <c r="K7" s="14">
        <f t="shared" ref="K7:P7" si="1">STDEV(K3:K5)</f>
        <v>1.5277543432547481E-3</v>
      </c>
      <c r="L7" s="14">
        <f t="shared" si="1"/>
        <v>2.0679229514982418E-2</v>
      </c>
      <c r="M7" s="14">
        <f t="shared" si="1"/>
        <v>2.0698271925185564E-2</v>
      </c>
      <c r="N7" s="14">
        <f t="shared" si="1"/>
        <v>1.010772845522335E-2</v>
      </c>
      <c r="O7" s="14">
        <f t="shared" si="1"/>
        <v>1.9007205669079968E-2</v>
      </c>
      <c r="P7" s="14">
        <f t="shared" si="1"/>
        <v>1.9026113824788516E-2</v>
      </c>
    </row>
    <row r="9" spans="1:16" x14ac:dyDescent="0.25">
      <c r="A9" s="1" t="s">
        <v>37</v>
      </c>
      <c r="B9" s="1" t="s">
        <v>19</v>
      </c>
      <c r="C9" s="1" t="s">
        <v>16</v>
      </c>
      <c r="D9" s="1" t="s">
        <v>28</v>
      </c>
      <c r="E9" s="1" t="s">
        <v>42</v>
      </c>
      <c r="F9" s="1" t="s">
        <v>43</v>
      </c>
      <c r="G9" s="1" t="s">
        <v>7</v>
      </c>
      <c r="H9" s="1">
        <v>3830.7060609999999</v>
      </c>
      <c r="I9" s="1">
        <v>3366.320506</v>
      </c>
      <c r="J9" s="1">
        <v>-2.57701</v>
      </c>
      <c r="K9" s="1">
        <v>-5.1958099999999998</v>
      </c>
      <c r="L9" s="1">
        <v>-11.348420000000001</v>
      </c>
      <c r="M9" s="2">
        <f>((1+L9/1000)/(1-0.92/1000)-1)*1000</f>
        <v>-10.438022981142602</v>
      </c>
      <c r="N9" s="3">
        <f>J9-1000*((1+K9/1000)^0.515-1)</f>
        <v>0.10221236748152629</v>
      </c>
      <c r="O9" s="2">
        <f>L9-1000*((1+K9/1000)^1.9-1)</f>
        <v>-1.4994669609038365</v>
      </c>
      <c r="P9" s="9">
        <f>M9-1000*((1+K9/1000)^1.9-1)</f>
        <v>-0.58906994204643759</v>
      </c>
    </row>
    <row r="10" spans="1:16" x14ac:dyDescent="0.25">
      <c r="A10" s="1" t="s">
        <v>37</v>
      </c>
      <c r="B10" s="1" t="s">
        <v>19</v>
      </c>
      <c r="C10" s="1" t="s">
        <v>16</v>
      </c>
      <c r="D10" s="1" t="s">
        <v>28</v>
      </c>
      <c r="E10" s="1" t="s">
        <v>40</v>
      </c>
      <c r="F10" s="1" t="s">
        <v>41</v>
      </c>
      <c r="G10" s="1" t="s">
        <v>7</v>
      </c>
      <c r="H10" s="1">
        <v>3850.594149</v>
      </c>
      <c r="I10" s="1">
        <v>3325.4272380000002</v>
      </c>
      <c r="J10" s="1">
        <v>-2.6009699999999998</v>
      </c>
      <c r="K10" s="1">
        <v>-5.2222</v>
      </c>
      <c r="L10" s="1">
        <v>-11.375220000000001</v>
      </c>
      <c r="M10" s="2">
        <f>((1+L10/1000)/(1-0.92/1000)-1)*1000</f>
        <v>-10.46484765984701</v>
      </c>
      <c r="N10" s="3">
        <f>J10-1000*((1+K10/1000)^0.515-1)</f>
        <v>9.1877686336930164E-2</v>
      </c>
      <c r="O10" s="2">
        <f>L10-1000*((1+K10/1000)^1.9-1)</f>
        <v>-1.476361088492121</v>
      </c>
      <c r="P10" s="9">
        <f>M10-1000*((1+K10/1000)^1.9-1)</f>
        <v>-0.56598874833913015</v>
      </c>
    </row>
    <row r="11" spans="1:16" x14ac:dyDescent="0.25">
      <c r="A11" s="1" t="s">
        <v>37</v>
      </c>
      <c r="B11" s="1" t="s">
        <v>19</v>
      </c>
      <c r="C11" s="1" t="s">
        <v>16</v>
      </c>
      <c r="D11" s="1" t="s">
        <v>28</v>
      </c>
      <c r="E11" s="1" t="s">
        <v>38</v>
      </c>
      <c r="F11" s="1" t="s">
        <v>39</v>
      </c>
      <c r="G11" s="1" t="s">
        <v>7</v>
      </c>
      <c r="H11" s="1">
        <v>3829.1642000000002</v>
      </c>
      <c r="I11" s="1">
        <v>3296.5332480000002</v>
      </c>
      <c r="J11" s="1">
        <v>-2.5969099999999998</v>
      </c>
      <c r="K11" s="1">
        <v>-5.2168700000000001</v>
      </c>
      <c r="L11" s="1">
        <v>-11.28387</v>
      </c>
      <c r="M11" s="2">
        <f>((1+L11/1000)/(1-0.92/1000)-1)*1000</f>
        <v>-10.373413540457177</v>
      </c>
      <c r="N11" s="3">
        <f>J11-1000*((1+K11/1000)^0.515-1)</f>
        <v>9.3185760519151284E-2</v>
      </c>
      <c r="O11" s="2">
        <f>L11-1000*((1+K11/1000)^1.9-1)</f>
        <v>-1.3950905036449726</v>
      </c>
      <c r="P11" s="9">
        <f>M11-1000*((1+K11/1000)^1.9-1)</f>
        <v>-0.48463404410214928</v>
      </c>
    </row>
    <row r="12" spans="1:16" x14ac:dyDescent="0.25">
      <c r="J12" s="4">
        <f t="shared" ref="J12:P12" si="2">AVERAGE(J9:J11)</f>
        <v>-2.5916299999999999</v>
      </c>
      <c r="K12" s="4">
        <f t="shared" si="2"/>
        <v>-5.2116266666666666</v>
      </c>
      <c r="L12" s="4">
        <f t="shared" si="2"/>
        <v>-11.335836666666667</v>
      </c>
      <c r="M12" s="4">
        <f t="shared" si="2"/>
        <v>-10.425428060482263</v>
      </c>
      <c r="N12" s="4">
        <f t="shared" si="2"/>
        <v>9.5758604779202575E-2</v>
      </c>
      <c r="O12" s="4">
        <f t="shared" si="2"/>
        <v>-1.4569728510136433</v>
      </c>
      <c r="P12" s="4">
        <f t="shared" si="2"/>
        <v>-0.54656424482923904</v>
      </c>
    </row>
    <row r="13" spans="1:16" ht="13.8" thickBot="1" x14ac:dyDescent="0.3">
      <c r="J13" s="14">
        <f>STDEV(J9:J11)</f>
        <v>1.2822994969974711E-2</v>
      </c>
      <c r="K13" s="14">
        <f t="shared" ref="K13:P13" si="3">STDEV(K9:K11)</f>
        <v>1.3954477178788761E-2</v>
      </c>
      <c r="L13" s="14">
        <f t="shared" si="3"/>
        <v>4.6957010481219426E-2</v>
      </c>
      <c r="M13" s="14">
        <f t="shared" si="3"/>
        <v>4.700025071187091E-2</v>
      </c>
      <c r="N13" s="14">
        <f t="shared" si="3"/>
        <v>5.6272599264630416E-3</v>
      </c>
      <c r="O13" s="14">
        <f t="shared" si="3"/>
        <v>5.4822796552795858E-2</v>
      </c>
      <c r="P13" s="14">
        <f t="shared" si="3"/>
        <v>5.4860711782766552E-2</v>
      </c>
    </row>
    <row r="15" spans="1:16" x14ac:dyDescent="0.25">
      <c r="A15" s="1" t="s">
        <v>44</v>
      </c>
      <c r="B15" s="1" t="s">
        <v>45</v>
      </c>
      <c r="C15" s="1" t="s">
        <v>16</v>
      </c>
      <c r="D15" s="1" t="s">
        <v>46</v>
      </c>
      <c r="E15" s="1" t="s">
        <v>51</v>
      </c>
      <c r="F15" s="1" t="s">
        <v>52</v>
      </c>
      <c r="G15" s="1" t="s">
        <v>8</v>
      </c>
      <c r="H15" s="1">
        <v>5119.3416669999997</v>
      </c>
      <c r="I15" s="1">
        <v>5067.362572</v>
      </c>
      <c r="J15" s="1">
        <v>-8.4200000000000004E-3</v>
      </c>
      <c r="K15" s="1">
        <v>-1.0659999999999999E-2</v>
      </c>
      <c r="L15" s="1">
        <v>-4.9079999999999999E-2</v>
      </c>
      <c r="M15" s="2">
        <f>((1+L15/1000)/(1-0.92/1000)-1)*1000</f>
        <v>0.87172198422558189</v>
      </c>
      <c r="N15" s="3">
        <f>J15-1000*((1+K15/1000)^0.515-1)</f>
        <v>-2.9300858081969978E-3</v>
      </c>
      <c r="O15" s="2">
        <f>L15-1000*((1+K15/1000)^1.9-1)</f>
        <v>-2.88260971583396E-2</v>
      </c>
      <c r="P15" s="9">
        <f>M15-1000*((1+K15/1000)^1.9-1)</f>
        <v>0.89197588706724229</v>
      </c>
    </row>
    <row r="16" spans="1:16" x14ac:dyDescent="0.25">
      <c r="A16" s="1" t="s">
        <v>44</v>
      </c>
      <c r="B16" s="1" t="s">
        <v>45</v>
      </c>
      <c r="C16" s="1" t="s">
        <v>16</v>
      </c>
      <c r="D16" s="1" t="s">
        <v>46</v>
      </c>
      <c r="E16" s="1" t="s">
        <v>49</v>
      </c>
      <c r="F16" s="1" t="s">
        <v>50</v>
      </c>
      <c r="G16" s="1" t="s">
        <v>8</v>
      </c>
      <c r="H16" s="1">
        <v>5127.8207410000005</v>
      </c>
      <c r="I16" s="1">
        <v>5169.2094370000004</v>
      </c>
      <c r="J16" s="1">
        <v>-4.7200000000000002E-3</v>
      </c>
      <c r="K16" s="1">
        <v>-1.678E-2</v>
      </c>
      <c r="L16" s="1">
        <v>-0.11568000000000001</v>
      </c>
      <c r="M16" s="2">
        <f>((1+L16/1000)/(1-0.92/1000)-1)*1000</f>
        <v>0.80506065580343567</v>
      </c>
      <c r="N16" s="3">
        <f>J16-1000*((1+K16/1000)^0.515-1)</f>
        <v>3.9217351646828064E-3</v>
      </c>
      <c r="O16" s="2">
        <f>L16-1000*((1+K16/1000)^1.9-1)</f>
        <v>-8.379824074105513E-2</v>
      </c>
      <c r="P16" s="9">
        <f>M16-1000*((1+K16/1000)^1.9-1)</f>
        <v>0.83694241506238054</v>
      </c>
    </row>
    <row r="17" spans="1:16" x14ac:dyDescent="0.25">
      <c r="A17" s="1" t="s">
        <v>44</v>
      </c>
      <c r="B17" s="1" t="s">
        <v>45</v>
      </c>
      <c r="C17" s="1" t="s">
        <v>16</v>
      </c>
      <c r="D17" s="1" t="s">
        <v>46</v>
      </c>
      <c r="E17" s="1" t="s">
        <v>47</v>
      </c>
      <c r="F17" s="1" t="s">
        <v>48</v>
      </c>
      <c r="G17" s="1" t="s">
        <v>8</v>
      </c>
      <c r="H17" s="1">
        <v>5072.9083629999996</v>
      </c>
      <c r="I17" s="1">
        <v>5157.1470310000004</v>
      </c>
      <c r="J17" s="1">
        <v>-8.6999999999999994E-3</v>
      </c>
      <c r="K17" s="1">
        <v>-2.162E-2</v>
      </c>
      <c r="L17" s="1">
        <v>-3.3579999999999999E-2</v>
      </c>
      <c r="M17" s="2">
        <f>((1+L17/1000)/(1-0.92/1000)-1)*1000</f>
        <v>0.8872362573568715</v>
      </c>
      <c r="N17" s="3">
        <f>J17-1000*((1+K17/1000)^0.515-1)</f>
        <v>2.4343583760747939E-3</v>
      </c>
      <c r="O17" s="2">
        <f>L17-1000*((1+K17/1000)^1.9-1)</f>
        <v>7.4976003519908185E-3</v>
      </c>
      <c r="P17" s="9">
        <f>M17-1000*((1+K17/1000)^1.9-1)</f>
        <v>0.92831385770886232</v>
      </c>
    </row>
    <row r="18" spans="1:16" x14ac:dyDescent="0.25">
      <c r="J18" s="4">
        <f t="shared" ref="J18:P18" si="4">AVERAGE(J15:J17)</f>
        <v>-7.2799999999999991E-3</v>
      </c>
      <c r="K18" s="4">
        <f t="shared" si="4"/>
        <v>-1.6353333333333334E-2</v>
      </c>
      <c r="L18" s="4">
        <f t="shared" si="4"/>
        <v>-6.6113333333333343E-2</v>
      </c>
      <c r="M18" s="4">
        <f t="shared" si="4"/>
        <v>0.85467296579529639</v>
      </c>
      <c r="N18" s="4">
        <f t="shared" si="4"/>
        <v>1.1420025775202008E-3</v>
      </c>
      <c r="O18" s="4">
        <f t="shared" si="4"/>
        <v>-3.5042245849134637E-2</v>
      </c>
      <c r="P18" s="4">
        <f t="shared" si="4"/>
        <v>0.88574405327949501</v>
      </c>
    </row>
    <row r="19" spans="1:16" ht="13.8" thickBot="1" x14ac:dyDescent="0.3">
      <c r="J19" s="14">
        <f>STDEV(J15:J17)</f>
        <v>2.2214409737825579E-3</v>
      </c>
      <c r="K19" s="14">
        <f t="shared" ref="K19:P19" si="5">STDEV(K15:K17)</f>
        <v>5.4924432935928693E-3</v>
      </c>
      <c r="L19" s="14">
        <f t="shared" si="5"/>
        <v>4.3619987773191003E-2</v>
      </c>
      <c r="M19" s="14">
        <f t="shared" si="5"/>
        <v>4.3660155115899713E-2</v>
      </c>
      <c r="N19" s="14">
        <f t="shared" si="5"/>
        <v>3.6040949340496215E-3</v>
      </c>
      <c r="O19" s="14">
        <f t="shared" si="5"/>
        <v>4.5964258164700414E-2</v>
      </c>
      <c r="P19" s="14">
        <f t="shared" si="5"/>
        <v>4.6003390604317511E-2</v>
      </c>
    </row>
    <row r="21" spans="1:16" x14ac:dyDescent="0.25">
      <c r="A21" s="1" t="s">
        <v>44</v>
      </c>
      <c r="B21" s="1" t="s">
        <v>53</v>
      </c>
      <c r="C21" s="1" t="s">
        <v>16</v>
      </c>
      <c r="D21" s="1" t="s">
        <v>46</v>
      </c>
      <c r="E21" s="1" t="s">
        <v>58</v>
      </c>
      <c r="F21" s="1" t="s">
        <v>59</v>
      </c>
      <c r="G21" s="1" t="s">
        <v>8</v>
      </c>
      <c r="H21" s="1">
        <v>5170.3057200000003</v>
      </c>
      <c r="I21" s="1">
        <v>5273.4640559999998</v>
      </c>
      <c r="J21" s="1">
        <v>-2.47119</v>
      </c>
      <c r="K21" s="1">
        <v>-4.9378700000000002</v>
      </c>
      <c r="L21" s="1">
        <v>-10.99347</v>
      </c>
      <c r="M21" s="2">
        <f>((1+L21/1000)/(1-0.92/1000)-1)*1000</f>
        <v>-10.082746126436227</v>
      </c>
      <c r="N21" s="3">
        <f>J21-1000*((1+K21/1000)^0.515-1)</f>
        <v>7.4865592806406589E-2</v>
      </c>
      <c r="O21" s="2">
        <f>L21-1000*((1+K21/1000)^1.9-1)</f>
        <v>-1.6323675249267318</v>
      </c>
      <c r="P21" s="9">
        <f>M21-1000*((1+K21/1000)^1.9-1)</f>
        <v>-0.72164365136295849</v>
      </c>
    </row>
    <row r="22" spans="1:16" x14ac:dyDescent="0.25">
      <c r="A22" s="1" t="s">
        <v>44</v>
      </c>
      <c r="B22" s="1" t="s">
        <v>53</v>
      </c>
      <c r="C22" s="1" t="s">
        <v>16</v>
      </c>
      <c r="D22" s="1" t="s">
        <v>46</v>
      </c>
      <c r="E22" s="1" t="s">
        <v>56</v>
      </c>
      <c r="F22" s="1" t="s">
        <v>57</v>
      </c>
      <c r="G22" s="1" t="s">
        <v>8</v>
      </c>
      <c r="H22" s="1">
        <v>5088.8779260000001</v>
      </c>
      <c r="I22" s="1">
        <v>5143.0566250000002</v>
      </c>
      <c r="J22" s="1">
        <v>-2.4737200000000001</v>
      </c>
      <c r="K22" s="1">
        <v>-4.9280400000000002</v>
      </c>
      <c r="L22" s="1">
        <v>-11.024470000000001</v>
      </c>
      <c r="M22" s="2">
        <f>((1+L22/1000)/(1-0.92/1000)-1)*1000</f>
        <v>-10.113774672698806</v>
      </c>
      <c r="N22" s="3">
        <f>J22-1000*((1+K22/1000)^0.515-1)</f>
        <v>6.7260986435736747E-2</v>
      </c>
      <c r="O22" s="2">
        <f>L22-1000*((1+K22/1000)^1.9-1)</f>
        <v>-1.6819615849171168</v>
      </c>
      <c r="P22" s="9">
        <f>M22-1000*((1+K22/1000)^1.9-1)</f>
        <v>-0.77126625761592216</v>
      </c>
    </row>
    <row r="23" spans="1:16" x14ac:dyDescent="0.25">
      <c r="A23" s="1" t="s">
        <v>44</v>
      </c>
      <c r="B23" s="1" t="s">
        <v>53</v>
      </c>
      <c r="C23" s="1" t="s">
        <v>16</v>
      </c>
      <c r="D23" s="1" t="s">
        <v>46</v>
      </c>
      <c r="E23" s="1" t="s">
        <v>54</v>
      </c>
      <c r="F23" s="1" t="s">
        <v>55</v>
      </c>
      <c r="G23" s="1" t="s">
        <v>8</v>
      </c>
      <c r="H23" s="1">
        <v>5022.6055699999997</v>
      </c>
      <c r="I23" s="1">
        <v>5108.3978040000002</v>
      </c>
      <c r="J23" s="1">
        <v>-2.4582700000000002</v>
      </c>
      <c r="K23" s="1">
        <v>-4.9241000000000001</v>
      </c>
      <c r="L23" s="1">
        <v>-11.04007</v>
      </c>
      <c r="M23" s="2">
        <f>((1+L23/1000)/(1-0.92/1000)-1)*1000</f>
        <v>-10.129389037914827</v>
      </c>
      <c r="N23" s="3">
        <f>J23-1000*((1+K23/1000)^0.515-1)</f>
        <v>8.0677020819581724E-2</v>
      </c>
      <c r="O23" s="2">
        <f>L23-1000*((1+K23/1000)^1.9-1)</f>
        <v>-1.7050143878238195</v>
      </c>
      <c r="P23" s="9">
        <f>M23-1000*((1+K23/1000)^1.9-1)</f>
        <v>-0.79433342573864607</v>
      </c>
    </row>
    <row r="24" spans="1:16" x14ac:dyDescent="0.25">
      <c r="J24" s="4">
        <f t="shared" ref="J24:P24" si="6">AVERAGE(J21:J23)</f>
        <v>-2.4677266666666671</v>
      </c>
      <c r="K24" s="4">
        <f t="shared" si="6"/>
        <v>-4.9300033333333326</v>
      </c>
      <c r="L24" s="4">
        <f t="shared" si="6"/>
        <v>-11.019336666666668</v>
      </c>
      <c r="M24" s="4">
        <f t="shared" si="6"/>
        <v>-10.108636612349953</v>
      </c>
      <c r="N24" s="4">
        <f t="shared" si="6"/>
        <v>7.4267866687241682E-2</v>
      </c>
      <c r="O24" s="4">
        <f t="shared" si="6"/>
        <v>-1.673114499222556</v>
      </c>
      <c r="P24" s="4">
        <f t="shared" si="6"/>
        <v>-0.7624144449058422</v>
      </c>
    </row>
    <row r="25" spans="1:16" ht="13.8" thickBot="1" x14ac:dyDescent="0.3">
      <c r="J25" s="14">
        <f>STDEV(J21:J23)</f>
        <v>8.286834940635205E-3</v>
      </c>
      <c r="K25" s="14">
        <f t="shared" ref="K25:P25" si="7">STDEV(K21:K23)</f>
        <v>7.0918427318528215E-3</v>
      </c>
      <c r="L25" s="14">
        <f t="shared" si="7"/>
        <v>2.372031478149755E-2</v>
      </c>
      <c r="M25" s="14">
        <f t="shared" si="7"/>
        <v>2.3742157566477819E-2</v>
      </c>
      <c r="N25" s="14">
        <f t="shared" si="7"/>
        <v>6.7279604660161777E-3</v>
      </c>
      <c r="O25" s="14">
        <f t="shared" si="7"/>
        <v>3.7122700146436587E-2</v>
      </c>
      <c r="P25" s="14">
        <f t="shared" si="7"/>
        <v>3.7144538843386393E-2</v>
      </c>
    </row>
    <row r="27" spans="1:16" x14ac:dyDescent="0.25">
      <c r="A27" s="1" t="s">
        <v>60</v>
      </c>
      <c r="B27" s="1" t="s">
        <v>61</v>
      </c>
      <c r="C27" s="1" t="s">
        <v>16</v>
      </c>
      <c r="D27" s="1" t="s">
        <v>46</v>
      </c>
      <c r="E27" s="1" t="s">
        <v>826</v>
      </c>
      <c r="F27" s="1" t="s">
        <v>827</v>
      </c>
      <c r="G27" s="1" t="s">
        <v>8</v>
      </c>
      <c r="H27" s="1">
        <v>4960.1283659999999</v>
      </c>
      <c r="I27" s="1">
        <v>5021.886469</v>
      </c>
      <c r="J27" s="1">
        <v>-2.7202799999999998</v>
      </c>
      <c r="K27" s="1">
        <v>-5.4384399999999999</v>
      </c>
      <c r="L27" s="1">
        <v>-11.85117</v>
      </c>
      <c r="M27" s="2">
        <f>((1+L27/1000)/(1-0.92/1000)-1)*1000</f>
        <v>-10.941235937062089</v>
      </c>
      <c r="N27" s="3">
        <f>J27-1000*((1+K27/1000)^0.515-1)</f>
        <v>8.4220328738579653E-2</v>
      </c>
      <c r="O27" s="2">
        <f>L27-1000*((1+K27/1000)^1.9-1)</f>
        <v>-1.543426609454146</v>
      </c>
      <c r="P27" s="9">
        <f>M27-1000*((1+K27/1000)^1.9-1)</f>
        <v>-0.63349254651623532</v>
      </c>
    </row>
    <row r="28" spans="1:16" x14ac:dyDescent="0.25">
      <c r="A28" s="1" t="s">
        <v>60</v>
      </c>
      <c r="B28" s="1" t="s">
        <v>61</v>
      </c>
      <c r="C28" s="1" t="s">
        <v>16</v>
      </c>
      <c r="D28" s="1" t="s">
        <v>46</v>
      </c>
      <c r="E28" s="1" t="s">
        <v>824</v>
      </c>
      <c r="F28" s="1" t="s">
        <v>825</v>
      </c>
      <c r="G28" s="1" t="s">
        <v>8</v>
      </c>
      <c r="H28" s="1">
        <v>4851.963718</v>
      </c>
      <c r="I28" s="1">
        <v>4820.6578200000004</v>
      </c>
      <c r="J28" s="1">
        <v>-2.7124899999999998</v>
      </c>
      <c r="K28" s="1">
        <v>-5.4427000000000003</v>
      </c>
      <c r="L28" s="1">
        <v>-11.81155</v>
      </c>
      <c r="M28" s="2">
        <f>((1+L28/1000)/(1-0.92/1000)-1)*1000</f>
        <v>-10.901579453096776</v>
      </c>
      <c r="N28" s="3">
        <f>J28-1000*((1+K28/1000)^0.515-1)</f>
        <v>9.4210041222076768E-2</v>
      </c>
      <c r="O28" s="2">
        <f>L28-1000*((1+K28/1000)^1.9-1)</f>
        <v>-1.4957522526330944</v>
      </c>
      <c r="P28" s="9">
        <f>M28-1000*((1+K28/1000)^1.9-1)</f>
        <v>-0.58578170572986998</v>
      </c>
    </row>
    <row r="29" spans="1:16" x14ac:dyDescent="0.25">
      <c r="A29" s="1" t="s">
        <v>60</v>
      </c>
      <c r="B29" s="1" t="s">
        <v>61</v>
      </c>
      <c r="C29" s="1" t="s">
        <v>16</v>
      </c>
      <c r="D29" s="1" t="s">
        <v>46</v>
      </c>
      <c r="E29" s="1" t="s">
        <v>62</v>
      </c>
      <c r="F29" s="1" t="s">
        <v>823</v>
      </c>
      <c r="G29" s="1" t="s">
        <v>8</v>
      </c>
      <c r="H29" s="1">
        <v>4759.2998040000002</v>
      </c>
      <c r="I29" s="1">
        <v>4768.7481019999996</v>
      </c>
      <c r="J29" s="1">
        <v>-2.7176499999999999</v>
      </c>
      <c r="K29" s="1">
        <v>-5.4393700000000003</v>
      </c>
      <c r="L29" s="1">
        <v>-11.87041</v>
      </c>
      <c r="M29" s="2">
        <f>((1+L29/1000)/(1-0.92/1000)-1)*1000</f>
        <v>-10.960493654161741</v>
      </c>
      <c r="N29" s="3">
        <f>J29-1000*((1+K29/1000)^0.515-1)</f>
        <v>8.7330547271074366E-2</v>
      </c>
      <c r="O29" s="2">
        <f>L29-1000*((1+K29/1000)^1.9-1)</f>
        <v>-1.5609082613016199</v>
      </c>
      <c r="P29" s="9">
        <f>M29-1000*((1+K29/1000)^1.9-1)</f>
        <v>-0.65099191546336144</v>
      </c>
    </row>
    <row r="30" spans="1:16" x14ac:dyDescent="0.25">
      <c r="J30" s="4">
        <f t="shared" ref="J30:P30" si="8">AVERAGE(J27:J29)</f>
        <v>-2.7168066666666668</v>
      </c>
      <c r="K30" s="4">
        <f t="shared" si="8"/>
        <v>-5.4401699999999993</v>
      </c>
      <c r="L30" s="4">
        <f t="shared" si="8"/>
        <v>-11.844376666666667</v>
      </c>
      <c r="M30" s="4">
        <f t="shared" si="8"/>
        <v>-10.934436348106869</v>
      </c>
      <c r="N30" s="4">
        <f t="shared" si="8"/>
        <v>8.8586972410576934E-2</v>
      </c>
      <c r="O30" s="4">
        <f t="shared" si="8"/>
        <v>-1.5333623744629534</v>
      </c>
      <c r="P30" s="4">
        <f t="shared" si="8"/>
        <v>-0.62342205590315558</v>
      </c>
    </row>
    <row r="31" spans="1:16" ht="13.8" thickBot="1" x14ac:dyDescent="0.3">
      <c r="J31" s="14">
        <f>STDEV(J27:J29)</f>
        <v>3.9628819479430935E-3</v>
      </c>
      <c r="K31" s="14">
        <f t="shared" ref="K31:P31" si="9">STDEV(K27:K29)</f>
        <v>2.2398437445502071E-3</v>
      </c>
      <c r="L31" s="14">
        <f t="shared" si="9"/>
        <v>3.0012279709034254E-2</v>
      </c>
      <c r="M31" s="14">
        <f t="shared" si="9"/>
        <v>3.0039916432153296E-2</v>
      </c>
      <c r="N31" s="14">
        <f t="shared" si="9"/>
        <v>5.1119998018500602E-3</v>
      </c>
      <c r="O31" s="14">
        <f t="shared" si="9"/>
        <v>3.3723774786813224E-2</v>
      </c>
      <c r="P31" s="14">
        <f t="shared" si="9"/>
        <v>3.3751354776698689E-2</v>
      </c>
    </row>
    <row r="33" spans="1:16" x14ac:dyDescent="0.25">
      <c r="A33" s="1" t="s">
        <v>828</v>
      </c>
      <c r="B33" s="1" t="s">
        <v>19</v>
      </c>
      <c r="C33" s="1" t="s">
        <v>16</v>
      </c>
      <c r="D33" s="1" t="s">
        <v>829</v>
      </c>
      <c r="E33" s="1" t="s">
        <v>837</v>
      </c>
      <c r="F33" s="1" t="s">
        <v>838</v>
      </c>
      <c r="G33" s="1" t="s">
        <v>7</v>
      </c>
      <c r="H33" s="1">
        <v>4701.2802940000001</v>
      </c>
      <c r="I33" s="1">
        <v>4750.8790490000001</v>
      </c>
      <c r="J33" s="1">
        <v>-2.5632700000000002</v>
      </c>
      <c r="K33" s="1">
        <v>-5.1307600000000004</v>
      </c>
      <c r="L33" s="1">
        <v>-11.40596</v>
      </c>
      <c r="M33" s="2">
        <f>((1+L33/1000)/(1-0.92/1000)-1)*1000</f>
        <v>-10.495615966689353</v>
      </c>
      <c r="N33" s="3">
        <f>J33-1000*((1+K33/1000)^0.515-1)</f>
        <v>8.236740212286886E-2</v>
      </c>
      <c r="O33" s="2">
        <f>L33-1000*((1+K33/1000)^1.9-1)</f>
        <v>-1.6800274717575014</v>
      </c>
      <c r="P33" s="9">
        <f>M33-1000*((1+K33/1000)^1.9-1)</f>
        <v>-0.7696834384468545</v>
      </c>
    </row>
    <row r="34" spans="1:16" x14ac:dyDescent="0.25">
      <c r="A34" s="1" t="s">
        <v>828</v>
      </c>
      <c r="B34" s="1" t="s">
        <v>19</v>
      </c>
      <c r="C34" s="1" t="s">
        <v>16</v>
      </c>
      <c r="D34" s="1" t="s">
        <v>829</v>
      </c>
      <c r="E34" s="1" t="s">
        <v>835</v>
      </c>
      <c r="F34" s="1" t="s">
        <v>836</v>
      </c>
      <c r="G34" s="1" t="s">
        <v>7</v>
      </c>
      <c r="H34" s="1">
        <v>4648.9374879999996</v>
      </c>
      <c r="I34" s="1">
        <v>4707.3500400000003</v>
      </c>
      <c r="J34" s="1">
        <v>-2.5634100000000002</v>
      </c>
      <c r="K34" s="1">
        <v>-5.1336300000000001</v>
      </c>
      <c r="L34" s="1">
        <v>-11.38546</v>
      </c>
      <c r="M34" s="2">
        <f>((1+L34/1000)/(1-0.92/1000)-1)*1000</f>
        <v>-10.47509708932215</v>
      </c>
      <c r="N34" s="3">
        <f>J34-1000*((1+K34/1000)^0.515-1)</f>
        <v>8.3709145238074711E-2</v>
      </c>
      <c r="O34" s="2">
        <f>L34-1000*((1+K34/1000)^1.9-1)</f>
        <v>-1.6540996655064895</v>
      </c>
      <c r="P34" s="9">
        <f>M34-1000*((1+K34/1000)^1.9-1)</f>
        <v>-0.74373675482863888</v>
      </c>
    </row>
    <row r="35" spans="1:16" x14ac:dyDescent="0.25">
      <c r="A35" s="1" t="s">
        <v>828</v>
      </c>
      <c r="B35" s="1" t="s">
        <v>19</v>
      </c>
      <c r="C35" s="1" t="s">
        <v>16</v>
      </c>
      <c r="D35" s="1" t="s">
        <v>829</v>
      </c>
      <c r="E35" s="1" t="s">
        <v>833</v>
      </c>
      <c r="F35" s="1" t="s">
        <v>834</v>
      </c>
      <c r="G35" s="1" t="s">
        <v>7</v>
      </c>
      <c r="H35" s="1">
        <v>4601.7052910000002</v>
      </c>
      <c r="I35" s="1">
        <v>4656.4415820000004</v>
      </c>
      <c r="J35" s="1">
        <v>-2.58121</v>
      </c>
      <c r="K35" s="1">
        <v>-5.1303900000000002</v>
      </c>
      <c r="L35" s="1">
        <v>-11.39411</v>
      </c>
      <c r="M35" s="2">
        <f>((1+L35/1000)/(1-0.92/1000)-1)*1000</f>
        <v>-10.483755054650267</v>
      </c>
      <c r="N35" s="3">
        <f>J35-1000*((1+K35/1000)^0.515-1)</f>
        <v>6.423637615782285E-2</v>
      </c>
      <c r="O35" s="2">
        <f>L35-1000*((1+K35/1000)^1.9-1)</f>
        <v>-1.6688772248084494</v>
      </c>
      <c r="P35" s="9">
        <f>M35-1000*((1+K35/1000)^1.9-1)</f>
        <v>-0.75852227945871675</v>
      </c>
    </row>
    <row r="36" spans="1:16" x14ac:dyDescent="0.25">
      <c r="A36" s="1" t="s">
        <v>828</v>
      </c>
      <c r="B36" s="1" t="s">
        <v>19</v>
      </c>
      <c r="C36" s="1" t="s">
        <v>16</v>
      </c>
      <c r="D36" s="1" t="s">
        <v>829</v>
      </c>
      <c r="E36" s="1" t="s">
        <v>17</v>
      </c>
      <c r="F36" s="1" t="s">
        <v>832</v>
      </c>
      <c r="G36" s="1" t="s">
        <v>7</v>
      </c>
      <c r="H36" s="1">
        <v>4558.0158869999996</v>
      </c>
      <c r="I36" s="1">
        <v>4605.7342120000003</v>
      </c>
      <c r="J36" s="1">
        <v>-2.56717</v>
      </c>
      <c r="K36" s="1">
        <v>-5.1312499999999996</v>
      </c>
      <c r="L36" s="1">
        <v>-11.46931</v>
      </c>
      <c r="M36" s="2">
        <f>((1+L36/1000)/(1-0.92/1000)-1)*1000</f>
        <v>-10.559024302358111</v>
      </c>
      <c r="N36" s="3">
        <f>J36-1000*((1+K36/1000)^0.515-1)</f>
        <v>7.8720382507953879E-2</v>
      </c>
      <c r="O36" s="2">
        <f>L36-1000*((1+K36/1000)^1.9-1)</f>
        <v>-1.7424507721316882</v>
      </c>
      <c r="P36" s="9">
        <f>M36-1000*((1+K36/1000)^1.9-1)</f>
        <v>-0.83216507448979904</v>
      </c>
    </row>
    <row r="37" spans="1:16" x14ac:dyDescent="0.25">
      <c r="A37" s="1" t="s">
        <v>828</v>
      </c>
      <c r="B37" s="1" t="s">
        <v>19</v>
      </c>
      <c r="C37" s="1" t="s">
        <v>16</v>
      </c>
      <c r="D37" s="1" t="s">
        <v>829</v>
      </c>
      <c r="E37" s="1" t="s">
        <v>830</v>
      </c>
      <c r="F37" s="1" t="s">
        <v>831</v>
      </c>
      <c r="G37" s="1" t="s">
        <v>7</v>
      </c>
      <c r="H37" s="1">
        <v>4522.2776130000002</v>
      </c>
      <c r="I37" s="1">
        <v>4563.5855549999997</v>
      </c>
      <c r="J37" s="1">
        <v>-2.5731899999999999</v>
      </c>
      <c r="K37" s="1">
        <v>-5.1249000000000002</v>
      </c>
      <c r="L37" s="1">
        <v>-11.44834</v>
      </c>
      <c r="M37" s="2">
        <f>((1+L37/1000)/(1-0.92/1000)-1)*1000</f>
        <v>-10.538034992192745</v>
      </c>
      <c r="N37" s="3">
        <f>J37-1000*((1+K37/1000)^0.515-1)</f>
        <v>6.9421967914487848E-2</v>
      </c>
      <c r="O37" s="2">
        <f>L37-1000*((1+K37/1000)^1.9-1)</f>
        <v>-1.7334900746250312</v>
      </c>
      <c r="P37" s="9">
        <f>M37-1000*((1+K37/1000)^1.9-1)</f>
        <v>-0.8231850668177767</v>
      </c>
    </row>
    <row r="38" spans="1:16" x14ac:dyDescent="0.25">
      <c r="J38" s="4">
        <f>AVERAGE(J33:J37)</f>
        <v>-2.5696500000000002</v>
      </c>
      <c r="K38" s="4">
        <f t="shared" ref="K38:P38" si="10">AVERAGE(K33:K37)</f>
        <v>-5.1301860000000001</v>
      </c>
      <c r="L38" s="4">
        <f t="shared" si="10"/>
        <v>-11.420636</v>
      </c>
      <c r="M38" s="4">
        <f t="shared" si="10"/>
        <v>-10.510305481042526</v>
      </c>
      <c r="N38" s="4">
        <f t="shared" si="10"/>
        <v>7.5691054788241632E-2</v>
      </c>
      <c r="O38" s="4">
        <f t="shared" si="10"/>
        <v>-1.6957890417658319</v>
      </c>
      <c r="P38" s="4">
        <f t="shared" si="10"/>
        <v>-0.78545852280835715</v>
      </c>
    </row>
    <row r="39" spans="1:16" ht="13.8" thickBot="1" x14ac:dyDescent="0.3">
      <c r="J39" s="14">
        <f>STDEV(J33:J37)</f>
        <v>7.615077149970232E-3</v>
      </c>
      <c r="K39" s="14">
        <f t="shared" ref="K39:P39" si="11">STDEV(K33:K37)</f>
        <v>3.213491870224597E-3</v>
      </c>
      <c r="L39" s="14">
        <f t="shared" si="11"/>
        <v>3.6376622025691224E-2</v>
      </c>
      <c r="M39" s="14">
        <f t="shared" si="11"/>
        <v>3.6410119335455161E-2</v>
      </c>
      <c r="N39" s="14">
        <f t="shared" si="11"/>
        <v>8.4933993104137975E-3</v>
      </c>
      <c r="O39" s="14">
        <f t="shared" si="11"/>
        <v>3.9715746352531556E-2</v>
      </c>
      <c r="P39" s="14">
        <f t="shared" si="11"/>
        <v>3.9748944981668664E-2</v>
      </c>
    </row>
    <row r="41" spans="1:16" x14ac:dyDescent="0.25">
      <c r="A41" s="1" t="s">
        <v>839</v>
      </c>
      <c r="B41" s="1" t="s">
        <v>19</v>
      </c>
      <c r="C41" s="1" t="s">
        <v>16</v>
      </c>
      <c r="D41" s="1" t="s">
        <v>840</v>
      </c>
      <c r="E41" s="1" t="s">
        <v>845</v>
      </c>
      <c r="F41" s="1" t="s">
        <v>846</v>
      </c>
      <c r="G41" s="1" t="s">
        <v>7</v>
      </c>
      <c r="H41" s="1">
        <v>4400.5567520000004</v>
      </c>
      <c r="I41" s="1">
        <v>4526.4763709999997</v>
      </c>
      <c r="J41" s="1">
        <v>-2.54671</v>
      </c>
      <c r="K41" s="1">
        <v>-5.1105900000000002</v>
      </c>
      <c r="L41" s="1">
        <v>-11.43338</v>
      </c>
      <c r="M41" s="2">
        <f>((1+L41/1000)/(1-0.92/1000)-1)*1000</f>
        <v>-10.523061216319075</v>
      </c>
      <c r="N41" s="3">
        <f>J41-1000*((1+K41/1000)^0.515-1)</f>
        <v>8.8513955854359949E-2</v>
      </c>
      <c r="O41" s="2">
        <f>L41-1000*((1+K41/1000)^1.9-1)</f>
        <v>-1.7455938107876001</v>
      </c>
      <c r="P41" s="9">
        <f>M41-1000*((1+K41/1000)^1.9-1)</f>
        <v>-0.83527502710667534</v>
      </c>
    </row>
    <row r="42" spans="1:16" x14ac:dyDescent="0.25">
      <c r="A42" s="1" t="s">
        <v>839</v>
      </c>
      <c r="B42" s="1" t="s">
        <v>19</v>
      </c>
      <c r="C42" s="1" t="s">
        <v>16</v>
      </c>
      <c r="D42" s="1" t="s">
        <v>840</v>
      </c>
      <c r="E42" s="1" t="s">
        <v>843</v>
      </c>
      <c r="F42" s="1" t="s">
        <v>844</v>
      </c>
      <c r="G42" s="1" t="s">
        <v>7</v>
      </c>
      <c r="H42" s="1">
        <v>4435.4863640000003</v>
      </c>
      <c r="I42" s="1">
        <v>4550.9347930000004</v>
      </c>
      <c r="J42" s="1">
        <v>-2.5711200000000001</v>
      </c>
      <c r="K42" s="1">
        <v>-5.1300100000000004</v>
      </c>
      <c r="L42" s="1">
        <v>-11.4139</v>
      </c>
      <c r="M42" s="2">
        <f>((1+L42/1000)/(1-0.92/1000)-1)*1000</f>
        <v>-10.503563278215889</v>
      </c>
      <c r="N42" s="3">
        <f>J42-1000*((1+K42/1000)^0.515-1)</f>
        <v>7.4130187364722655E-2</v>
      </c>
      <c r="O42" s="2">
        <f>L42-1000*((1+K42/1000)^1.9-1)</f>
        <v>-1.6893858903477508</v>
      </c>
      <c r="P42" s="9">
        <f>M42-1000*((1+K42/1000)^1.9-1)</f>
        <v>-0.77904916856364004</v>
      </c>
    </row>
    <row r="43" spans="1:16" x14ac:dyDescent="0.25">
      <c r="A43" s="1" t="s">
        <v>839</v>
      </c>
      <c r="B43" s="1" t="s">
        <v>19</v>
      </c>
      <c r="C43" s="1" t="s">
        <v>16</v>
      </c>
      <c r="D43" s="1" t="s">
        <v>840</v>
      </c>
      <c r="E43" s="1" t="s">
        <v>841</v>
      </c>
      <c r="F43" s="1" t="s">
        <v>842</v>
      </c>
      <c r="G43" s="1" t="s">
        <v>7</v>
      </c>
      <c r="H43" s="1">
        <v>4389.11571</v>
      </c>
      <c r="I43" s="1">
        <v>4518.2693609999997</v>
      </c>
      <c r="J43" s="1">
        <v>-2.56914</v>
      </c>
      <c r="K43" s="1">
        <v>-5.1297199999999998</v>
      </c>
      <c r="L43" s="1">
        <v>-11.38893</v>
      </c>
      <c r="M43" s="2">
        <f>((1+L43/1000)/(1-0.92/1000)-1)*1000</f>
        <v>-10.478570284661814</v>
      </c>
      <c r="N43" s="3">
        <f>J43-1000*((1+K43/1000)^0.515-1)</f>
        <v>7.5960464362948343E-2</v>
      </c>
      <c r="O43" s="2">
        <f>L43-1000*((1+K43/1000)^1.9-1)</f>
        <v>-1.6649643457940311</v>
      </c>
      <c r="P43" s="9">
        <f>M43-1000*((1+K43/1000)^1.9-1)</f>
        <v>-0.75460463045584447</v>
      </c>
    </row>
    <row r="44" spans="1:16" x14ac:dyDescent="0.25">
      <c r="J44" s="4">
        <f t="shared" ref="J44:P44" si="12">AVERAGE(J41:J43)</f>
        <v>-2.5623233333333331</v>
      </c>
      <c r="K44" s="4">
        <f t="shared" si="12"/>
        <v>-5.1234399999999996</v>
      </c>
      <c r="L44" s="4">
        <f t="shared" si="12"/>
        <v>-11.41207</v>
      </c>
      <c r="M44" s="4">
        <f t="shared" si="12"/>
        <v>-10.501731593065593</v>
      </c>
      <c r="N44" s="4">
        <f t="shared" si="12"/>
        <v>7.9534869194010316E-2</v>
      </c>
      <c r="O44" s="4">
        <f t="shared" si="12"/>
        <v>-1.6999813489764606</v>
      </c>
      <c r="P44" s="4">
        <f t="shared" si="12"/>
        <v>-0.78964294204205332</v>
      </c>
    </row>
    <row r="45" spans="1:16" ht="13.8" thickBot="1" x14ac:dyDescent="0.3">
      <c r="J45" s="14">
        <f>STDEV(J41:J43)</f>
        <v>1.355773702847689E-2</v>
      </c>
      <c r="K45" s="14">
        <f t="shared" ref="K45:P45" si="13">STDEV(K41:K43)</f>
        <v>1.1129371051411629E-2</v>
      </c>
      <c r="L45" s="14">
        <f t="shared" si="13"/>
        <v>2.2281433975397259E-2</v>
      </c>
      <c r="M45" s="14">
        <f t="shared" si="13"/>
        <v>2.2301951771092499E-2</v>
      </c>
      <c r="N45" s="14">
        <f t="shared" si="13"/>
        <v>7.8297813770954079E-3</v>
      </c>
      <c r="O45" s="14">
        <f t="shared" si="13"/>
        <v>4.1345803462404997E-2</v>
      </c>
      <c r="P45" s="14">
        <f t="shared" si="13"/>
        <v>4.1365435466516547E-2</v>
      </c>
    </row>
    <row r="47" spans="1:16" x14ac:dyDescent="0.25">
      <c r="A47" s="1" t="s">
        <v>847</v>
      </c>
      <c r="B47" s="1" t="s">
        <v>848</v>
      </c>
      <c r="C47" s="1" t="s">
        <v>16</v>
      </c>
      <c r="D47" s="1" t="s">
        <v>840</v>
      </c>
      <c r="E47" s="1" t="s">
        <v>853</v>
      </c>
      <c r="F47" s="1" t="s">
        <v>854</v>
      </c>
      <c r="G47" s="1" t="s">
        <v>8</v>
      </c>
      <c r="H47" s="1">
        <v>4526.8987349999998</v>
      </c>
      <c r="I47" s="1">
        <v>4585.6419960000003</v>
      </c>
      <c r="J47" s="1">
        <v>-2.6624500000000002</v>
      </c>
      <c r="K47" s="1">
        <v>-5.3170200000000003</v>
      </c>
      <c r="L47" s="1">
        <v>-11.69698</v>
      </c>
      <c r="M47" s="2">
        <f>((1+L47/1000)/(1-0.92/1000)-1)*1000</f>
        <v>-10.786903951635395</v>
      </c>
      <c r="N47" s="3">
        <f>J47-1000*((1+K47/1000)^0.515-1)</f>
        <v>7.9355280489839419E-2</v>
      </c>
      <c r="O47" s="2">
        <f>L47-1000*((1+K47/1000)^1.9-1)</f>
        <v>-1.6188177402174695</v>
      </c>
      <c r="P47" s="9">
        <f>M47-1000*((1+K47/1000)^1.9-1)</f>
        <v>-0.70874169185286462</v>
      </c>
    </row>
    <row r="48" spans="1:16" x14ac:dyDescent="0.25">
      <c r="A48" s="1" t="s">
        <v>847</v>
      </c>
      <c r="B48" s="1" t="s">
        <v>848</v>
      </c>
      <c r="C48" s="1" t="s">
        <v>16</v>
      </c>
      <c r="D48" s="1" t="s">
        <v>840</v>
      </c>
      <c r="E48" s="1" t="s">
        <v>851</v>
      </c>
      <c r="F48" s="1" t="s">
        <v>852</v>
      </c>
      <c r="G48" s="1" t="s">
        <v>8</v>
      </c>
      <c r="H48" s="1">
        <v>4457.1393420000004</v>
      </c>
      <c r="I48" s="1">
        <v>4569.8075019999997</v>
      </c>
      <c r="J48" s="1">
        <v>-2.65665</v>
      </c>
      <c r="K48" s="1">
        <v>-5.3113900000000003</v>
      </c>
      <c r="L48" s="1">
        <v>-11.697290000000001</v>
      </c>
      <c r="M48" s="2">
        <f>((1+L48/1000)/(1-0.92/1000)-1)*1000</f>
        <v>-10.787214237098052</v>
      </c>
      <c r="N48" s="3">
        <f>J48-1000*((1+K48/1000)^0.515-1)</f>
        <v>8.224832786067271E-2</v>
      </c>
      <c r="O48" s="2">
        <f>L48-1000*((1+K48/1000)^1.9-1)</f>
        <v>-1.6297735651509573</v>
      </c>
      <c r="P48" s="9">
        <f>M48-1000*((1+K48/1000)^1.9-1)</f>
        <v>-0.71969780224900859</v>
      </c>
    </row>
    <row r="49" spans="1:16" x14ac:dyDescent="0.25">
      <c r="A49" s="1" t="s">
        <v>847</v>
      </c>
      <c r="B49" s="1" t="s">
        <v>848</v>
      </c>
      <c r="C49" s="1" t="s">
        <v>16</v>
      </c>
      <c r="D49" s="1" t="s">
        <v>840</v>
      </c>
      <c r="E49" s="1" t="s">
        <v>849</v>
      </c>
      <c r="F49" s="1" t="s">
        <v>850</v>
      </c>
      <c r="G49" s="1" t="s">
        <v>8</v>
      </c>
      <c r="H49" s="1">
        <v>4400.0525280000002</v>
      </c>
      <c r="I49" s="1">
        <v>4469.2208339999997</v>
      </c>
      <c r="J49" s="1">
        <v>-2.6529799999999999</v>
      </c>
      <c r="K49" s="1">
        <v>-5.3087299999999997</v>
      </c>
      <c r="L49" s="1">
        <v>-11.76394</v>
      </c>
      <c r="M49" s="2">
        <f>((1+L49/1000)/(1-0.92/1000)-1)*1000</f>
        <v>-10.853925611562619</v>
      </c>
      <c r="N49" s="3">
        <f>J49-1000*((1+K49/1000)^0.515-1)</f>
        <v>8.4544885877307241E-2</v>
      </c>
      <c r="O49" s="2">
        <f>L49-1000*((1+K49/1000)^1.9-1)</f>
        <v>-1.7014534053868271</v>
      </c>
      <c r="P49" s="9">
        <f>M49-1000*((1+K49/1000)^1.9-1)</f>
        <v>-0.79143901694944674</v>
      </c>
    </row>
    <row r="50" spans="1:16" x14ac:dyDescent="0.25">
      <c r="J50" s="4">
        <f t="shared" ref="J50:P50" si="14">AVERAGE(J47:J49)</f>
        <v>-2.6573600000000002</v>
      </c>
      <c r="K50" s="4">
        <f t="shared" si="14"/>
        <v>-5.3123800000000001</v>
      </c>
      <c r="L50" s="4">
        <f t="shared" si="14"/>
        <v>-11.719403333333332</v>
      </c>
      <c r="M50" s="4">
        <f t="shared" si="14"/>
        <v>-10.809347933432022</v>
      </c>
      <c r="N50" s="4">
        <f t="shared" si="14"/>
        <v>8.2049498075939795E-2</v>
      </c>
      <c r="O50" s="4">
        <f t="shared" si="14"/>
        <v>-1.6500149035850846</v>
      </c>
      <c r="P50" s="4">
        <f t="shared" si="14"/>
        <v>-0.73995950368377328</v>
      </c>
    </row>
    <row r="51" spans="1:16" ht="13.8" thickBot="1" x14ac:dyDescent="0.3">
      <c r="J51" s="14">
        <f>STDEV(J47:J49)</f>
        <v>4.7747565382961193E-3</v>
      </c>
      <c r="K51" s="14">
        <f t="shared" ref="K51:P51" si="15">STDEV(K47:K49)</f>
        <v>4.2327414284364356E-3</v>
      </c>
      <c r="L51" s="14">
        <f t="shared" si="15"/>
        <v>3.8570196179606268E-2</v>
      </c>
      <c r="M51" s="14">
        <f t="shared" si="15"/>
        <v>3.8605713436011449E-2</v>
      </c>
      <c r="N51" s="14">
        <f t="shared" si="15"/>
        <v>2.6005097542369389E-3</v>
      </c>
      <c r="O51" s="14">
        <f t="shared" si="15"/>
        <v>4.4882592680227443E-2</v>
      </c>
      <c r="P51" s="14">
        <f t="shared" si="15"/>
        <v>4.4917861740137496E-2</v>
      </c>
    </row>
    <row r="52" spans="1:16" x14ac:dyDescent="0.25">
      <c r="J52" s="5"/>
      <c r="K52" s="5"/>
      <c r="L52" s="5"/>
      <c r="M52" s="5"/>
      <c r="N52" s="5"/>
      <c r="O52" s="5"/>
      <c r="P52" s="5"/>
    </row>
    <row r="53" spans="1:16" x14ac:dyDescent="0.25">
      <c r="A53" s="1" t="s">
        <v>869</v>
      </c>
      <c r="B53" s="1" t="s">
        <v>870</v>
      </c>
      <c r="C53" s="1" t="s">
        <v>16</v>
      </c>
      <c r="D53" s="1" t="s">
        <v>840</v>
      </c>
      <c r="E53" s="1" t="s">
        <v>875</v>
      </c>
      <c r="F53" s="1" t="s">
        <v>876</v>
      </c>
      <c r="G53" s="1" t="s">
        <v>8</v>
      </c>
      <c r="H53" s="1">
        <v>4389.4018740000001</v>
      </c>
      <c r="I53" s="1">
        <v>4481.5468090000004</v>
      </c>
      <c r="J53" s="1">
        <v>-2.5304500000000001</v>
      </c>
      <c r="K53" s="1">
        <v>-5.0607100000000003</v>
      </c>
      <c r="L53" s="1">
        <v>-11.224399999999999</v>
      </c>
      <c r="M53" s="2">
        <f>((1+L53/1000)/(1-0.92/1000)-1)*1000</f>
        <v>-10.313888777675473</v>
      </c>
      <c r="N53" s="3">
        <f>J53-1000*((1+K53/1000)^0.515-1)</f>
        <v>7.9022154603720196E-2</v>
      </c>
      <c r="O53" s="2">
        <f>L53-1000*((1+K53/1000)^1.9-1)</f>
        <v>-1.630951920778422</v>
      </c>
      <c r="P53" s="9">
        <f>M53-1000*((1+K53/1000)^1.9-1)</f>
        <v>-0.72044069845389558</v>
      </c>
    </row>
    <row r="54" spans="1:16" x14ac:dyDescent="0.25">
      <c r="A54" s="1" t="s">
        <v>869</v>
      </c>
      <c r="B54" s="1" t="s">
        <v>870</v>
      </c>
      <c r="C54" s="1" t="s">
        <v>16</v>
      </c>
      <c r="D54" s="1" t="s">
        <v>840</v>
      </c>
      <c r="E54" s="1" t="s">
        <v>873</v>
      </c>
      <c r="F54" s="1" t="s">
        <v>874</v>
      </c>
      <c r="G54" s="1" t="s">
        <v>8</v>
      </c>
      <c r="H54" s="1">
        <v>4294.6886569999997</v>
      </c>
      <c r="I54" s="1">
        <v>4388.8216949999996</v>
      </c>
      <c r="J54" s="1">
        <v>-2.5229400000000002</v>
      </c>
      <c r="K54" s="1">
        <v>-5.0500999999999996</v>
      </c>
      <c r="L54" s="1">
        <v>-11.205360000000001</v>
      </c>
      <c r="M54" s="2">
        <f>((1+L54/1000)/(1-0.92/1000)-1)*1000</f>
        <v>-10.294831244745172</v>
      </c>
      <c r="N54" s="3">
        <f>J54-1000*((1+K54/1000)^0.515-1)</f>
        <v>8.1054556709898584E-2</v>
      </c>
      <c r="O54" s="2">
        <f>L54-1000*((1+K54/1000)^1.9-1)</f>
        <v>-1.6319791768326137</v>
      </c>
      <c r="P54" s="9">
        <f>M54-1000*((1+K54/1000)^1.9-1)</f>
        <v>-0.72145042157778505</v>
      </c>
    </row>
    <row r="55" spans="1:16" x14ac:dyDescent="0.25">
      <c r="A55" s="1" t="s">
        <v>869</v>
      </c>
      <c r="B55" s="1" t="s">
        <v>870</v>
      </c>
      <c r="C55" s="1" t="s">
        <v>16</v>
      </c>
      <c r="D55" s="1" t="s">
        <v>840</v>
      </c>
      <c r="E55" s="1" t="s">
        <v>871</v>
      </c>
      <c r="F55" s="1" t="s">
        <v>872</v>
      </c>
      <c r="G55" s="1" t="s">
        <v>8</v>
      </c>
      <c r="H55" s="1">
        <v>4205.8041860000003</v>
      </c>
      <c r="I55" s="1">
        <v>4329.6934019999999</v>
      </c>
      <c r="J55" s="1">
        <v>-2.52962</v>
      </c>
      <c r="K55" s="1">
        <v>-5.0584899999999999</v>
      </c>
      <c r="L55" s="1">
        <v>-11.31944</v>
      </c>
      <c r="M55" s="2">
        <f>((1+L55/1000)/(1-0.92/1000)-1)*1000</f>
        <v>-10.409016294991357</v>
      </c>
      <c r="N55" s="3">
        <f>J55-1000*((1+K55/1000)^0.515-1)</f>
        <v>7.8706038468833395E-2</v>
      </c>
      <c r="O55" s="2">
        <f>L55-1000*((1+K55/1000)^1.9-1)</f>
        <v>-1.7301907086566963</v>
      </c>
      <c r="P55" s="9">
        <f>M55-1000*((1+K55/1000)^1.9-1)</f>
        <v>-0.81976700364805311</v>
      </c>
    </row>
    <row r="56" spans="1:16" x14ac:dyDescent="0.25">
      <c r="J56" s="4">
        <f t="shared" ref="J56:P56" si="16">AVERAGE(J53:J55)</f>
        <v>-2.5276700000000001</v>
      </c>
      <c r="K56" s="4">
        <f t="shared" si="16"/>
        <v>-5.0564333333333336</v>
      </c>
      <c r="L56" s="4">
        <f t="shared" si="16"/>
        <v>-11.249733333333333</v>
      </c>
      <c r="M56" s="4">
        <f t="shared" si="16"/>
        <v>-10.339245439137335</v>
      </c>
      <c r="N56" s="4">
        <f t="shared" si="16"/>
        <v>7.9594249927484054E-2</v>
      </c>
      <c r="O56" s="4">
        <f t="shared" si="16"/>
        <v>-1.6643739354225773</v>
      </c>
      <c r="P56" s="4">
        <f t="shared" si="16"/>
        <v>-0.75388604122657787</v>
      </c>
    </row>
    <row r="57" spans="1:16" ht="13.8" thickBot="1" x14ac:dyDescent="0.3">
      <c r="J57" s="14">
        <f>STDEV(J53:J55)</f>
        <v>4.1172685120112514E-3</v>
      </c>
      <c r="K57" s="14">
        <f t="shared" ref="K57:P57" si="17">STDEV(K53:K55)</f>
        <v>5.5960194185989852E-3</v>
      </c>
      <c r="L57" s="14">
        <f t="shared" si="17"/>
        <v>6.1113786769707981E-2</v>
      </c>
      <c r="M57" s="14">
        <f t="shared" si="17"/>
        <v>6.1170063227852886E-2</v>
      </c>
      <c r="N57" s="14">
        <f t="shared" si="17"/>
        <v>1.2745015797394452E-3</v>
      </c>
      <c r="O57" s="14">
        <f t="shared" si="17"/>
        <v>5.7001311765290094E-2</v>
      </c>
      <c r="P57" s="14">
        <f t="shared" si="17"/>
        <v>5.7056820734962078E-2</v>
      </c>
    </row>
    <row r="59" spans="1:16" x14ac:dyDescent="0.25">
      <c r="A59" s="1" t="s">
        <v>855</v>
      </c>
      <c r="B59" s="1" t="s">
        <v>856</v>
      </c>
      <c r="C59" s="1" t="s">
        <v>16</v>
      </c>
      <c r="D59" s="1" t="s">
        <v>840</v>
      </c>
      <c r="E59" s="1" t="s">
        <v>861</v>
      </c>
      <c r="F59" s="1" t="s">
        <v>862</v>
      </c>
      <c r="G59" s="1" t="s">
        <v>8</v>
      </c>
      <c r="H59" s="1">
        <v>4609.2819630000004</v>
      </c>
      <c r="I59" s="1">
        <v>4557.6951040000004</v>
      </c>
      <c r="J59" s="1">
        <v>-2.7030799999999999</v>
      </c>
      <c r="K59" s="1">
        <v>-5.3932700000000002</v>
      </c>
      <c r="L59" s="1">
        <v>-11.97763</v>
      </c>
      <c r="M59" s="2">
        <f>((1+L59/1000)/(1-0.92/1000)-1)*1000</f>
        <v>-11.067812387396291</v>
      </c>
      <c r="N59" s="3">
        <f>J59-1000*((1+K59/1000)^0.515-1)</f>
        <v>7.8096428415799224E-2</v>
      </c>
      <c r="O59" s="2">
        <f>L59-1000*((1+K59/1000)^1.9-1)</f>
        <v>-1.7552911715174417</v>
      </c>
      <c r="P59" s="9">
        <f>M59-1000*((1+K59/1000)^1.9-1)</f>
        <v>-0.84547355891373321</v>
      </c>
    </row>
    <row r="60" spans="1:16" x14ac:dyDescent="0.25">
      <c r="A60" s="1" t="s">
        <v>855</v>
      </c>
      <c r="B60" s="1" t="s">
        <v>856</v>
      </c>
      <c r="C60" s="1" t="s">
        <v>16</v>
      </c>
      <c r="D60" s="1" t="s">
        <v>840</v>
      </c>
      <c r="E60" s="1" t="s">
        <v>859</v>
      </c>
      <c r="F60" s="1" t="s">
        <v>860</v>
      </c>
      <c r="G60" s="1" t="s">
        <v>8</v>
      </c>
      <c r="H60" s="1">
        <v>4547.7847149999998</v>
      </c>
      <c r="I60" s="1">
        <v>4483.8000899999997</v>
      </c>
      <c r="J60" s="1">
        <v>-2.706</v>
      </c>
      <c r="K60" s="1">
        <v>-5.4095399999999998</v>
      </c>
      <c r="L60" s="1">
        <v>-11.74949</v>
      </c>
      <c r="M60" s="2">
        <f>((1+L60/1000)/(1-0.92/1000)-1)*1000</f>
        <v>-10.839462305320847</v>
      </c>
      <c r="N60" s="3">
        <f>J60-1000*((1+K60/1000)^0.515-1)</f>
        <v>8.3577517286478997E-2</v>
      </c>
      <c r="O60" s="2">
        <f>L60-1000*((1+K60/1000)^1.9-1)</f>
        <v>-1.496388488452542</v>
      </c>
      <c r="P60" s="9">
        <f>M60-1000*((1+K60/1000)^1.9-1)</f>
        <v>-0.58636079377338923</v>
      </c>
    </row>
    <row r="61" spans="1:16" x14ac:dyDescent="0.25">
      <c r="A61" s="1" t="s">
        <v>855</v>
      </c>
      <c r="B61" s="1" t="s">
        <v>856</v>
      </c>
      <c r="C61" s="1" t="s">
        <v>16</v>
      </c>
      <c r="D61" s="1" t="s">
        <v>840</v>
      </c>
      <c r="E61" s="1" t="s">
        <v>857</v>
      </c>
      <c r="F61" s="1" t="s">
        <v>858</v>
      </c>
      <c r="G61" s="1" t="s">
        <v>8</v>
      </c>
      <c r="H61" s="1">
        <v>4490.5416610000002</v>
      </c>
      <c r="I61" s="1">
        <v>4405.4646830000002</v>
      </c>
      <c r="J61" s="1">
        <v>-2.6903000000000001</v>
      </c>
      <c r="K61" s="1">
        <v>-5.4023500000000002</v>
      </c>
      <c r="L61" s="1">
        <v>-11.834860000000001</v>
      </c>
      <c r="M61" s="2">
        <f>((1+L61/1000)/(1-0.92/1000)-1)*1000</f>
        <v>-10.924910918044596</v>
      </c>
      <c r="N61" s="3">
        <f>J61-1000*((1+K61/1000)^0.515-1)</f>
        <v>9.55649197016748E-2</v>
      </c>
      <c r="O61" s="2">
        <f>L61-1000*((1+K61/1000)^1.9-1)</f>
        <v>-1.5953530048983229</v>
      </c>
      <c r="P61" s="9">
        <f>M61-1000*((1+K61/1000)^1.9-1)</f>
        <v>-0.68540392294291763</v>
      </c>
    </row>
    <row r="62" spans="1:16" x14ac:dyDescent="0.25">
      <c r="J62" s="4">
        <f t="shared" ref="J62:P62" si="18">AVERAGE(J59:J61)</f>
        <v>-2.6997933333333335</v>
      </c>
      <c r="K62" s="4">
        <f t="shared" si="18"/>
        <v>-5.4017200000000001</v>
      </c>
      <c r="L62" s="4">
        <f t="shared" si="18"/>
        <v>-11.853993333333333</v>
      </c>
      <c r="M62" s="4">
        <f t="shared" si="18"/>
        <v>-10.944061870253911</v>
      </c>
      <c r="N62" s="4">
        <f t="shared" si="18"/>
        <v>8.5746288467984336E-2</v>
      </c>
      <c r="O62" s="4">
        <f t="shared" si="18"/>
        <v>-1.6156775549561022</v>
      </c>
      <c r="P62" s="4">
        <f t="shared" si="18"/>
        <v>-0.70574609187668003</v>
      </c>
    </row>
    <row r="63" spans="1:16" ht="13.8" thickBot="1" x14ac:dyDescent="0.3">
      <c r="J63" s="14">
        <f>STDEV(J59:J61)</f>
        <v>8.3500978038183217E-3</v>
      </c>
      <c r="K63" s="14">
        <f t="shared" ref="K63:P63" si="19">STDEV(K59:K61)</f>
        <v>8.1532754154386676E-3</v>
      </c>
      <c r="L63" s="14">
        <f t="shared" si="19"/>
        <v>0.11526720363283428</v>
      </c>
      <c r="M63" s="14">
        <f t="shared" si="19"/>
        <v>0.11537334711213905</v>
      </c>
      <c r="N63" s="14">
        <f t="shared" si="19"/>
        <v>8.9339086227403167E-3</v>
      </c>
      <c r="O63" s="14">
        <f t="shared" si="19"/>
        <v>0.13064250964306895</v>
      </c>
      <c r="P63" s="14">
        <f t="shared" si="19"/>
        <v>0.13074864872099468</v>
      </c>
    </row>
    <row r="65" spans="1:16" x14ac:dyDescent="0.25">
      <c r="A65" s="1" t="s">
        <v>863</v>
      </c>
      <c r="B65" s="1" t="s">
        <v>19</v>
      </c>
      <c r="C65" s="1" t="s">
        <v>16</v>
      </c>
      <c r="D65" s="1" t="s">
        <v>840</v>
      </c>
      <c r="E65" s="1" t="s">
        <v>867</v>
      </c>
      <c r="F65" s="1" t="s">
        <v>868</v>
      </c>
      <c r="G65" s="1" t="s">
        <v>7</v>
      </c>
      <c r="H65" s="1">
        <v>4369.0063529999998</v>
      </c>
      <c r="I65" s="1">
        <v>4431.4835569999996</v>
      </c>
      <c r="J65" s="1">
        <v>-2.5541800000000001</v>
      </c>
      <c r="K65" s="1">
        <v>-5.1353999999999997</v>
      </c>
      <c r="L65" s="1">
        <v>-11.37092</v>
      </c>
      <c r="M65" s="2">
        <f>((1+L65/1000)/(1-0.92/1000)-1)*1000</f>
        <v>-10.460543700204106</v>
      </c>
      <c r="N65" s="3">
        <f>J65-1000*((1+K65/1000)^0.515-1)</f>
        <v>9.3852973907143866E-2</v>
      </c>
      <c r="O65" s="2">
        <f>L65-1000*((1+K65/1000)^1.9-1)</f>
        <v>-1.6362122101402576</v>
      </c>
      <c r="P65" s="9">
        <f>M65-1000*((1+K65/1000)^1.9-1)</f>
        <v>-0.72583591034436346</v>
      </c>
    </row>
    <row r="66" spans="1:16" x14ac:dyDescent="0.25">
      <c r="A66" s="1" t="s">
        <v>863</v>
      </c>
      <c r="B66" s="1" t="s">
        <v>19</v>
      </c>
      <c r="C66" s="1" t="s">
        <v>16</v>
      </c>
      <c r="D66" s="1" t="s">
        <v>840</v>
      </c>
      <c r="E66" s="1" t="s">
        <v>865</v>
      </c>
      <c r="F66" s="1" t="s">
        <v>866</v>
      </c>
      <c r="G66" s="1" t="s">
        <v>7</v>
      </c>
      <c r="H66" s="1">
        <v>4331.6786229999998</v>
      </c>
      <c r="I66" s="1">
        <v>4370.4447149999996</v>
      </c>
      <c r="J66" s="1">
        <v>-2.5685699999999998</v>
      </c>
      <c r="K66" s="1">
        <v>-5.1356000000000002</v>
      </c>
      <c r="L66" s="1">
        <v>-11.397959999999999</v>
      </c>
      <c r="M66" s="2">
        <f>((1+L66/1000)/(1-0.92/1000)-1)*1000</f>
        <v>-10.487608599911935</v>
      </c>
      <c r="N66" s="3">
        <f>J66-1000*((1+K66/1000)^0.515-1)</f>
        <v>7.9566231433451318E-2</v>
      </c>
      <c r="O66" s="2">
        <f>L66-1000*((1+K66/1000)^1.9-1)</f>
        <v>-1.6628739669330574</v>
      </c>
      <c r="P66" s="9">
        <f>M66-1000*((1+K66/1000)^1.9-1)</f>
        <v>-0.75252256684499308</v>
      </c>
    </row>
    <row r="67" spans="1:16" x14ac:dyDescent="0.25">
      <c r="A67" s="1" t="s">
        <v>863</v>
      </c>
      <c r="B67" s="1" t="s">
        <v>19</v>
      </c>
      <c r="C67" s="1" t="s">
        <v>16</v>
      </c>
      <c r="D67" s="1" t="s">
        <v>840</v>
      </c>
      <c r="E67" s="1" t="s">
        <v>864</v>
      </c>
      <c r="F67" s="1" t="s">
        <v>842</v>
      </c>
      <c r="G67" s="1" t="s">
        <v>7</v>
      </c>
      <c r="H67" s="1">
        <v>4289.5628079999997</v>
      </c>
      <c r="I67" s="1">
        <v>4326.03316</v>
      </c>
      <c r="J67" s="1">
        <v>-2.57308</v>
      </c>
      <c r="K67" s="1">
        <v>-5.1333399999999996</v>
      </c>
      <c r="L67" s="1">
        <v>-11.32704</v>
      </c>
      <c r="M67" s="2">
        <f>((1+L67/1000)/(1-0.92/1000)-1)*1000</f>
        <v>-10.416623293429851</v>
      </c>
      <c r="N67" s="3">
        <f>J67-1000*((1+K67/1000)^0.515-1)</f>
        <v>7.3889421971956359E-2</v>
      </c>
      <c r="O67" s="2">
        <f>L67-1000*((1+K67/1000)^1.9-1)</f>
        <v>-1.5962281191566525</v>
      </c>
      <c r="P67" s="9">
        <f>M67-1000*((1+K67/1000)^1.9-1)</f>
        <v>-0.68581141258650291</v>
      </c>
    </row>
    <row r="68" spans="1:16" x14ac:dyDescent="0.25">
      <c r="J68" s="4">
        <f t="shared" ref="J68:P68" si="20">AVERAGE(J65:J67)</f>
        <v>-2.5652766666666666</v>
      </c>
      <c r="K68" s="4">
        <f t="shared" si="20"/>
        <v>-5.1347800000000001</v>
      </c>
      <c r="L68" s="4">
        <f t="shared" si="20"/>
        <v>-11.365306666666667</v>
      </c>
      <c r="M68" s="4">
        <f t="shared" si="20"/>
        <v>-10.454925197848631</v>
      </c>
      <c r="N68" s="4">
        <f t="shared" si="20"/>
        <v>8.2436209104183852E-2</v>
      </c>
      <c r="O68" s="4">
        <f t="shared" si="20"/>
        <v>-1.6317714320766559</v>
      </c>
      <c r="P68" s="4">
        <f t="shared" si="20"/>
        <v>-0.72138996325861982</v>
      </c>
    </row>
    <row r="69" spans="1:16" ht="13.8" thickBot="1" x14ac:dyDescent="0.3">
      <c r="J69" s="14">
        <f>STDEV(J65:J67)</f>
        <v>9.8710198730086463E-3</v>
      </c>
      <c r="K69" s="14">
        <f t="shared" ref="K69:P69" si="21">STDEV(K65:K67)</f>
        <v>1.2510795338429108E-3</v>
      </c>
      <c r="L69" s="14">
        <f t="shared" si="21"/>
        <v>3.5791671284438588E-2</v>
      </c>
      <c r="M69" s="14">
        <f t="shared" si="21"/>
        <v>3.582462994404445E-2</v>
      </c>
      <c r="N69" s="14">
        <f t="shared" si="21"/>
        <v>1.0286565526943894E-2</v>
      </c>
      <c r="O69" s="14">
        <f t="shared" si="21"/>
        <v>3.3544114816410925E-2</v>
      </c>
      <c r="P69" s="14">
        <f t="shared" si="21"/>
        <v>3.3577065978759105E-2</v>
      </c>
    </row>
    <row r="71" spans="1:16" x14ac:dyDescent="0.25">
      <c r="A71" s="1" t="s">
        <v>877</v>
      </c>
      <c r="B71" s="1" t="s">
        <v>19</v>
      </c>
      <c r="C71" s="1" t="s">
        <v>16</v>
      </c>
      <c r="D71" s="1" t="s">
        <v>67</v>
      </c>
      <c r="E71" s="1" t="s">
        <v>72</v>
      </c>
      <c r="F71" s="1" t="s">
        <v>73</v>
      </c>
      <c r="G71" s="1" t="s">
        <v>7</v>
      </c>
      <c r="H71" s="1">
        <v>3902.865022</v>
      </c>
      <c r="I71" s="1">
        <v>4314.4600899999996</v>
      </c>
      <c r="J71" s="1">
        <v>-2.54887</v>
      </c>
      <c r="K71" s="1">
        <v>-5.0937099999999997</v>
      </c>
      <c r="L71" s="1">
        <v>-11.348470000000001</v>
      </c>
      <c r="M71" s="2">
        <f>((1+L71/1000)/(1-0.92/1000)-1)*1000</f>
        <v>-10.438073027185023</v>
      </c>
      <c r="N71" s="3">
        <f>J71-1000*((1+K71/1000)^0.515-1)</f>
        <v>7.7639162319545818E-2</v>
      </c>
      <c r="O71" s="2">
        <f>L71-1000*((1+K71/1000)^1.9-1)</f>
        <v>-1.6926085006074292</v>
      </c>
      <c r="P71" s="9">
        <f>M71-1000*((1+K71/1000)^1.9-1)</f>
        <v>-0.78221152779245173</v>
      </c>
    </row>
    <row r="72" spans="1:16" x14ac:dyDescent="0.25">
      <c r="A72" s="1" t="s">
        <v>877</v>
      </c>
      <c r="B72" s="1" t="s">
        <v>19</v>
      </c>
      <c r="C72" s="1" t="s">
        <v>16</v>
      </c>
      <c r="D72" s="1" t="s">
        <v>67</v>
      </c>
      <c r="E72" s="1" t="s">
        <v>70</v>
      </c>
      <c r="F72" s="1" t="s">
        <v>71</v>
      </c>
      <c r="G72" s="1" t="s">
        <v>7</v>
      </c>
      <c r="H72" s="1">
        <v>3863.495989</v>
      </c>
      <c r="I72" s="1">
        <v>4291.0689469999998</v>
      </c>
      <c r="J72" s="1">
        <v>-2.5571000000000002</v>
      </c>
      <c r="K72" s="1">
        <v>-5.0971900000000003</v>
      </c>
      <c r="L72" s="1">
        <v>-11.306979999999999</v>
      </c>
      <c r="M72" s="2">
        <f>((1+L72/1000)/(1-0.92/1000)-1)*1000</f>
        <v>-10.39654482123542</v>
      </c>
      <c r="N72" s="3">
        <f>J72-1000*((1+K72/1000)^0.515-1)</f>
        <v>7.1205808199060527E-2</v>
      </c>
      <c r="O72" s="2">
        <f>L72-1000*((1+K72/1000)^1.9-1)</f>
        <v>-1.6445368303510719</v>
      </c>
      <c r="P72" s="9">
        <f>M72-1000*((1+K72/1000)^1.9-1)</f>
        <v>-0.73410165158649221</v>
      </c>
    </row>
    <row r="73" spans="1:16" x14ac:dyDescent="0.25">
      <c r="A73" s="1" t="s">
        <v>877</v>
      </c>
      <c r="B73" s="1" t="s">
        <v>19</v>
      </c>
      <c r="C73" s="1" t="s">
        <v>16</v>
      </c>
      <c r="D73" s="1" t="s">
        <v>67</v>
      </c>
      <c r="E73" s="1" t="s">
        <v>68</v>
      </c>
      <c r="F73" s="1" t="s">
        <v>69</v>
      </c>
      <c r="G73" s="1" t="s">
        <v>7</v>
      </c>
      <c r="H73" s="1">
        <v>3833.8053530000002</v>
      </c>
      <c r="I73" s="1">
        <v>4254.5449259999996</v>
      </c>
      <c r="J73" s="1">
        <v>-2.5536699999999999</v>
      </c>
      <c r="K73" s="1">
        <v>-5.1017299999999999</v>
      </c>
      <c r="L73" s="1">
        <v>-11.460470000000001</v>
      </c>
      <c r="M73" s="2">
        <f>((1+L73/1000)/(1-0.92/1000)-1)*1000</f>
        <v>-10.550176162069103</v>
      </c>
      <c r="N73" s="3">
        <f>J73-1000*((1+K73/1000)^0.515-1)</f>
        <v>7.6979712865196337E-2</v>
      </c>
      <c r="O73" s="2">
        <f>L73-1000*((1+K73/1000)^1.9-1)</f>
        <v>-1.7894404296117656</v>
      </c>
      <c r="P73" s="9">
        <f>M73-1000*((1+K73/1000)^1.9-1)</f>
        <v>-0.87914659168086828</v>
      </c>
    </row>
    <row r="74" spans="1:16" x14ac:dyDescent="0.25">
      <c r="J74" s="4">
        <f t="shared" ref="J74:P74" si="22">AVERAGE(J71:J73)</f>
        <v>-2.5532133333333333</v>
      </c>
      <c r="K74" s="4">
        <f t="shared" si="22"/>
        <v>-5.0975433333333333</v>
      </c>
      <c r="L74" s="4">
        <f t="shared" si="22"/>
        <v>-11.371973333333335</v>
      </c>
      <c r="M74" s="4">
        <f t="shared" si="22"/>
        <v>-10.461598003496515</v>
      </c>
      <c r="N74" s="4">
        <f t="shared" si="22"/>
        <v>7.5274894461267561E-2</v>
      </c>
      <c r="O74" s="4">
        <f t="shared" si="22"/>
        <v>-1.708861920190089</v>
      </c>
      <c r="P74" s="4">
        <f t="shared" si="22"/>
        <v>-0.79848659035327074</v>
      </c>
    </row>
    <row r="75" spans="1:16" ht="13.8" thickBot="1" x14ac:dyDescent="0.3">
      <c r="J75" s="14">
        <f>STDEV(J71:J73)</f>
        <v>4.1339609738523173E-3</v>
      </c>
      <c r="K75" s="14">
        <f t="shared" ref="K75:P75" si="23">STDEV(K71:K73)</f>
        <v>4.0216580328682481E-3</v>
      </c>
      <c r="L75" s="14">
        <f t="shared" si="23"/>
        <v>7.939836291343437E-2</v>
      </c>
      <c r="M75" s="14">
        <f t="shared" si="23"/>
        <v>7.9471476672017871E-2</v>
      </c>
      <c r="N75" s="14">
        <f t="shared" si="23"/>
        <v>3.5393241802174555E-3</v>
      </c>
      <c r="O75" s="14">
        <f t="shared" si="23"/>
        <v>7.3806459783500117E-2</v>
      </c>
      <c r="P75" s="14">
        <f t="shared" si="23"/>
        <v>7.3879407873670824E-2</v>
      </c>
    </row>
    <row r="77" spans="1:16" x14ac:dyDescent="0.25">
      <c r="A77" s="1" t="s">
        <v>74</v>
      </c>
      <c r="B77" s="1" t="s">
        <v>75</v>
      </c>
      <c r="C77" s="1" t="s">
        <v>16</v>
      </c>
      <c r="D77" s="1" t="s">
        <v>76</v>
      </c>
      <c r="E77" s="1" t="s">
        <v>81</v>
      </c>
      <c r="F77" s="1" t="s">
        <v>82</v>
      </c>
      <c r="G77" s="1" t="s">
        <v>8</v>
      </c>
      <c r="H77" s="1">
        <v>4743.8698960000002</v>
      </c>
      <c r="I77" s="1">
        <v>4828.7007649999996</v>
      </c>
      <c r="J77" s="1">
        <v>-2.5934900000000001</v>
      </c>
      <c r="K77" s="1">
        <v>-5.1630799999999999</v>
      </c>
      <c r="L77" s="1">
        <v>-11.46861</v>
      </c>
      <c r="M77" s="2">
        <f>((1+L77/1000)/(1-0.92/1000)-1)*1000</f>
        <v>-10.558323657765101</v>
      </c>
      <c r="N77" s="3">
        <f>J77-1000*((1+K77/1000)^0.515-1)</f>
        <v>6.8833911274411186E-2</v>
      </c>
      <c r="O77" s="2">
        <f>L77-1000*((1+K77/1000)^1.9-1)</f>
        <v>-1.6815540009569414</v>
      </c>
      <c r="P77" s="9">
        <f>M77-1000*((1+K77/1000)^1.9-1)</f>
        <v>-0.77126765872204217</v>
      </c>
    </row>
    <row r="78" spans="1:16" x14ac:dyDescent="0.25">
      <c r="A78" s="1" t="s">
        <v>74</v>
      </c>
      <c r="B78" s="1" t="s">
        <v>75</v>
      </c>
      <c r="C78" s="1" t="s">
        <v>16</v>
      </c>
      <c r="D78" s="1" t="s">
        <v>76</v>
      </c>
      <c r="E78" s="1" t="s">
        <v>79</v>
      </c>
      <c r="F78" s="1" t="s">
        <v>80</v>
      </c>
      <c r="G78" s="1" t="s">
        <v>8</v>
      </c>
      <c r="H78" s="1">
        <v>4689.8559070000001</v>
      </c>
      <c r="I78" s="1">
        <v>4760.8584979999996</v>
      </c>
      <c r="J78" s="1">
        <v>-2.58019</v>
      </c>
      <c r="K78" s="1">
        <v>-5.1541100000000002</v>
      </c>
      <c r="L78" s="1">
        <v>-11.564080000000001</v>
      </c>
      <c r="M78" s="2">
        <f>((1+L78/1000)/(1-0.92/1000)-1)*1000</f>
        <v>-10.653881571045298</v>
      </c>
      <c r="N78" s="3">
        <f>J78-1000*((1+K78/1000)^0.515-1)</f>
        <v>7.7502759077345829E-2</v>
      </c>
      <c r="O78" s="2">
        <f>L78-1000*((1+K78/1000)^1.9-1)</f>
        <v>-1.7939878543681527</v>
      </c>
      <c r="P78" s="9">
        <f>M78-1000*((1+K78/1000)^1.9-1)</f>
        <v>-0.8837894254134504</v>
      </c>
    </row>
    <row r="79" spans="1:16" x14ac:dyDescent="0.25">
      <c r="A79" s="1" t="s">
        <v>74</v>
      </c>
      <c r="B79" s="1" t="s">
        <v>75</v>
      </c>
      <c r="C79" s="1" t="s">
        <v>16</v>
      </c>
      <c r="D79" s="1" t="s">
        <v>76</v>
      </c>
      <c r="E79" s="1" t="s">
        <v>77</v>
      </c>
      <c r="F79" s="1" t="s">
        <v>78</v>
      </c>
      <c r="G79" s="1" t="s">
        <v>8</v>
      </c>
      <c r="H79" s="1">
        <v>4629.5060469999999</v>
      </c>
      <c r="I79" s="1">
        <v>4669.7795589999996</v>
      </c>
      <c r="J79" s="1">
        <v>-2.56881</v>
      </c>
      <c r="K79" s="1">
        <v>-5.1581099999999998</v>
      </c>
      <c r="L79" s="1">
        <v>-11.464410000000001</v>
      </c>
      <c r="M79" s="2">
        <f>((1+L79/1000)/(1-0.92/1000)-1)*1000</f>
        <v>-10.554119790206929</v>
      </c>
      <c r="N79" s="3">
        <f>J79-1000*((1+K79/1000)^0.515-1)</f>
        <v>9.0947930353334705E-2</v>
      </c>
      <c r="O79" s="2">
        <f>L79-1000*((1+K79/1000)^1.9-1)</f>
        <v>-1.6867531312700006</v>
      </c>
      <c r="P79" s="9">
        <f>M79-1000*((1+K79/1000)^1.9-1)</f>
        <v>-0.77646292147692897</v>
      </c>
    </row>
    <row r="80" spans="1:16" x14ac:dyDescent="0.25">
      <c r="J80" s="4">
        <f t="shared" ref="J80:P80" si="24">AVERAGE(J77:J79)</f>
        <v>-2.5808300000000002</v>
      </c>
      <c r="K80" s="4">
        <f t="shared" si="24"/>
        <v>-5.1584333333333339</v>
      </c>
      <c r="L80" s="4">
        <f t="shared" si="24"/>
        <v>-11.499033333333335</v>
      </c>
      <c r="M80" s="4">
        <f t="shared" si="24"/>
        <v>-10.588775006339109</v>
      </c>
      <c r="N80" s="4">
        <f t="shared" si="24"/>
        <v>7.9094866901697244E-2</v>
      </c>
      <c r="O80" s="4">
        <f t="shared" si="24"/>
        <v>-1.7207649955316981</v>
      </c>
      <c r="P80" s="4">
        <f t="shared" si="24"/>
        <v>-0.81050666853747388</v>
      </c>
    </row>
    <row r="81" spans="1:16" ht="13.8" thickBot="1" x14ac:dyDescent="0.3">
      <c r="J81" s="14">
        <f>STDEV(J77:J79)</f>
        <v>1.2352441054301798E-2</v>
      </c>
      <c r="K81" s="14">
        <f t="shared" ref="K81:P81" si="25">STDEV(K77:K79)</f>
        <v>4.4937326726600113E-3</v>
      </c>
      <c r="L81" s="14">
        <f t="shared" si="25"/>
        <v>5.6371195067457469E-2</v>
      </c>
      <c r="M81" s="14">
        <f t="shared" si="25"/>
        <v>5.6423104323428813E-2</v>
      </c>
      <c r="N81" s="14">
        <f t="shared" si="25"/>
        <v>1.114264624983761E-2</v>
      </c>
      <c r="O81" s="14">
        <f t="shared" si="25"/>
        <v>6.3466117189730012E-2</v>
      </c>
      <c r="P81" s="14">
        <f t="shared" si="25"/>
        <v>6.351786780332519E-2</v>
      </c>
    </row>
    <row r="83" spans="1:16" x14ac:dyDescent="0.25">
      <c r="A83" s="1" t="s">
        <v>83</v>
      </c>
      <c r="B83" s="1" t="s">
        <v>84</v>
      </c>
      <c r="C83" s="1" t="s">
        <v>16</v>
      </c>
      <c r="D83" s="1" t="s">
        <v>76</v>
      </c>
      <c r="E83" s="1" t="s">
        <v>88</v>
      </c>
      <c r="F83" s="1" t="s">
        <v>89</v>
      </c>
      <c r="G83" s="1" t="s">
        <v>8</v>
      </c>
      <c r="H83" s="1">
        <v>4590.7210459999997</v>
      </c>
      <c r="I83" s="1">
        <v>4549.6092230000004</v>
      </c>
      <c r="J83" s="1">
        <v>-2.6889599999999998</v>
      </c>
      <c r="K83" s="1">
        <v>-5.3865299999999996</v>
      </c>
      <c r="L83" s="1">
        <v>-11.953989999999999</v>
      </c>
      <c r="M83" s="2">
        <f>((1+L83/1000)/(1-0.92/1000)-1)*1000</f>
        <v>-11.044150618569004</v>
      </c>
      <c r="N83" s="3">
        <f>J83-1000*((1+K83/1000)^0.515-1)</f>
        <v>8.8736218131842293E-2</v>
      </c>
      <c r="O83" s="2">
        <f>L83-1000*((1+K83/1000)^1.9-1)</f>
        <v>-1.7443950339895178</v>
      </c>
      <c r="P83" s="9">
        <f>M83-1000*((1+K83/1000)^1.9-1)</f>
        <v>-0.83455565255852271</v>
      </c>
    </row>
    <row r="84" spans="1:16" x14ac:dyDescent="0.25">
      <c r="A84" s="1" t="s">
        <v>83</v>
      </c>
      <c r="B84" s="1" t="s">
        <v>84</v>
      </c>
      <c r="C84" s="1" t="s">
        <v>16</v>
      </c>
      <c r="D84" s="1" t="s">
        <v>76</v>
      </c>
      <c r="E84" s="1" t="s">
        <v>0</v>
      </c>
      <c r="F84" s="1" t="s">
        <v>87</v>
      </c>
      <c r="G84" s="1" t="s">
        <v>8</v>
      </c>
      <c r="H84" s="1">
        <v>4508.5313640000004</v>
      </c>
      <c r="I84" s="1">
        <v>4489.6040050000001</v>
      </c>
      <c r="J84" s="1">
        <v>-2.7016</v>
      </c>
      <c r="K84" s="1">
        <v>-5.3895</v>
      </c>
      <c r="L84" s="1">
        <v>-11.850020000000001</v>
      </c>
      <c r="M84" s="2">
        <f>((1+L84/1000)/(1-0.92/1000)-1)*1000</f>
        <v>-10.940084878087841</v>
      </c>
      <c r="N84" s="3">
        <f>J84-1000*((1+K84/1000)^0.515-1)</f>
        <v>7.7629781194603176E-2</v>
      </c>
      <c r="O84" s="2">
        <f>L84-1000*((1+K84/1000)^1.9-1)</f>
        <v>-1.6348094054877542</v>
      </c>
      <c r="P84" s="9">
        <f>M84-1000*((1+K84/1000)^1.9-1)</f>
        <v>-0.7248742835755948</v>
      </c>
    </row>
    <row r="85" spans="1:16" x14ac:dyDescent="0.25">
      <c r="A85" s="1" t="s">
        <v>83</v>
      </c>
      <c r="B85" s="1" t="s">
        <v>84</v>
      </c>
      <c r="C85" s="1" t="s">
        <v>16</v>
      </c>
      <c r="D85" s="1" t="s">
        <v>76</v>
      </c>
      <c r="E85" s="1" t="s">
        <v>85</v>
      </c>
      <c r="F85" s="1" t="s">
        <v>86</v>
      </c>
      <c r="G85" s="1" t="s">
        <v>8</v>
      </c>
      <c r="H85" s="1">
        <v>4437.2777040000001</v>
      </c>
      <c r="I85" s="1">
        <v>4440.9578099999999</v>
      </c>
      <c r="J85" s="1">
        <v>-2.6966199999999998</v>
      </c>
      <c r="K85" s="1">
        <v>-5.3914999999999997</v>
      </c>
      <c r="L85" s="1">
        <v>-11.874140000000001</v>
      </c>
      <c r="M85" s="2">
        <f>((1+L85/1000)/(1-0.92/1000)-1)*1000</f>
        <v>-10.964227088921753</v>
      </c>
      <c r="N85" s="3">
        <f>J85-1000*((1+K85/1000)^0.515-1)</f>
        <v>8.3642484845086518E-2</v>
      </c>
      <c r="O85" s="2">
        <f>L85-1000*((1+K85/1000)^1.9-1)</f>
        <v>-1.6551478459765576</v>
      </c>
      <c r="P85" s="9">
        <f>M85-1000*((1+K85/1000)^1.9-1)</f>
        <v>-0.74523493489830983</v>
      </c>
    </row>
    <row r="86" spans="1:16" x14ac:dyDescent="0.25">
      <c r="J86" s="4">
        <f t="shared" ref="J86:P86" si="26">AVERAGE(J83:J85)</f>
        <v>-2.6957266666666668</v>
      </c>
      <c r="K86" s="4">
        <f t="shared" si="26"/>
        <v>-5.3891766666666667</v>
      </c>
      <c r="L86" s="4">
        <f t="shared" si="26"/>
        <v>-11.892716666666667</v>
      </c>
      <c r="M86" s="4">
        <f t="shared" si="26"/>
        <v>-10.982820861859532</v>
      </c>
      <c r="N86" s="4">
        <f t="shared" si="26"/>
        <v>8.3336161390510657E-2</v>
      </c>
      <c r="O86" s="4">
        <f t="shared" si="26"/>
        <v>-1.6781174284846099</v>
      </c>
      <c r="P86" s="4">
        <f t="shared" si="26"/>
        <v>-0.76822162367747582</v>
      </c>
    </row>
    <row r="87" spans="1:16" ht="13.8" thickBot="1" x14ac:dyDescent="0.3">
      <c r="J87" s="14">
        <f>STDEV(J83:J85)</f>
        <v>6.3671762448776733E-3</v>
      </c>
      <c r="K87" s="14">
        <f t="shared" ref="K87:P87" si="27">STDEV(K83:K85)</f>
        <v>2.5007265610885523E-3</v>
      </c>
      <c r="L87" s="14">
        <f t="shared" si="27"/>
        <v>5.4417457064192619E-2</v>
      </c>
      <c r="M87" s="14">
        <f t="shared" si="27"/>
        <v>5.4467567226005931E-2</v>
      </c>
      <c r="N87" s="14">
        <f t="shared" si="27"/>
        <v>5.5595513222143041E-3</v>
      </c>
      <c r="O87" s="14">
        <f t="shared" si="27"/>
        <v>5.8291970150075548E-2</v>
      </c>
      <c r="P87" s="14">
        <f t="shared" si="27"/>
        <v>5.8342022344661404E-2</v>
      </c>
    </row>
    <row r="89" spans="1:16" x14ac:dyDescent="0.25">
      <c r="A89" s="1" t="s">
        <v>90</v>
      </c>
      <c r="B89" s="1" t="s">
        <v>91</v>
      </c>
      <c r="C89" s="1" t="s">
        <v>16</v>
      </c>
      <c r="D89" s="1" t="s">
        <v>76</v>
      </c>
      <c r="E89" s="1" t="s">
        <v>96</v>
      </c>
      <c r="F89" s="1" t="s">
        <v>97</v>
      </c>
      <c r="G89" s="1" t="s">
        <v>8</v>
      </c>
      <c r="H89" s="1">
        <v>4635.7089429999996</v>
      </c>
      <c r="I89" s="1">
        <v>4598.7732910000004</v>
      </c>
      <c r="J89" s="1">
        <v>-2.6155200000000001</v>
      </c>
      <c r="K89" s="1">
        <v>-5.2432100000000004</v>
      </c>
      <c r="L89" s="1">
        <v>-11.55672</v>
      </c>
      <c r="M89" s="2">
        <f>((1+L89/1000)/(1-0.92/1000)-1)*1000</f>
        <v>-10.646514793610006</v>
      </c>
      <c r="N89" s="3">
        <f>J89-1000*((1+K89/1000)^0.515-1)</f>
        <v>8.8175403538541808E-2</v>
      </c>
      <c r="O89" s="2">
        <f>L89-1000*((1+K89/1000)^1.9-1)</f>
        <v>-1.6181301336887568</v>
      </c>
      <c r="P89" s="9">
        <f>M89-1000*((1+K89/1000)^1.9-1)</f>
        <v>-0.70792492729876244</v>
      </c>
    </row>
    <row r="90" spans="1:16" x14ac:dyDescent="0.25">
      <c r="A90" s="1" t="s">
        <v>90</v>
      </c>
      <c r="B90" s="1" t="s">
        <v>91</v>
      </c>
      <c r="C90" s="1" t="s">
        <v>16</v>
      </c>
      <c r="D90" s="1" t="s">
        <v>76</v>
      </c>
      <c r="E90" s="1" t="s">
        <v>94</v>
      </c>
      <c r="F90" s="1" t="s">
        <v>95</v>
      </c>
      <c r="G90" s="1" t="s">
        <v>8</v>
      </c>
      <c r="H90" s="1">
        <v>4542.6341929999999</v>
      </c>
      <c r="I90" s="1">
        <v>4540.7614540000004</v>
      </c>
      <c r="J90" s="1">
        <v>-2.6153599999999999</v>
      </c>
      <c r="K90" s="1">
        <v>-5.2439</v>
      </c>
      <c r="L90" s="1">
        <v>-11.52087</v>
      </c>
      <c r="M90" s="2">
        <f>((1+L90/1000)/(1-0.92/1000)-1)*1000</f>
        <v>-10.610631781238776</v>
      </c>
      <c r="N90" s="3">
        <f>J90-1000*((1+K90/1000)^0.515-1)</f>
        <v>8.8691660771367253E-2</v>
      </c>
      <c r="O90" s="2">
        <f>L90-1000*((1+K90/1000)^1.9-1)</f>
        <v>-1.5809753221846918</v>
      </c>
      <c r="P90" s="9">
        <f>M90-1000*((1+K90/1000)^1.9-1)</f>
        <v>-0.67073710342346793</v>
      </c>
    </row>
    <row r="91" spans="1:16" x14ac:dyDescent="0.25">
      <c r="A91" s="1" t="s">
        <v>90</v>
      </c>
      <c r="B91" s="1" t="s">
        <v>91</v>
      </c>
      <c r="C91" s="1" t="s">
        <v>16</v>
      </c>
      <c r="D91" s="1" t="s">
        <v>76</v>
      </c>
      <c r="E91" s="1" t="s">
        <v>92</v>
      </c>
      <c r="F91" s="1" t="s">
        <v>93</v>
      </c>
      <c r="G91" s="1" t="s">
        <v>8</v>
      </c>
      <c r="H91" s="1">
        <v>4459.5041410000003</v>
      </c>
      <c r="I91" s="1">
        <v>4424.2297280000003</v>
      </c>
      <c r="J91" s="1">
        <v>-2.6089099999999998</v>
      </c>
      <c r="K91" s="1">
        <v>-5.24261</v>
      </c>
      <c r="L91" s="1">
        <v>-11.53332</v>
      </c>
      <c r="M91" s="2">
        <f>((1+L91/1000)/(1-0.92/1000)-1)*1000</f>
        <v>-10.623093245786031</v>
      </c>
      <c r="N91" s="3">
        <f>J91-1000*((1+K91/1000)^0.515-1)</f>
        <v>9.4475614737707936E-2</v>
      </c>
      <c r="O91" s="2">
        <f>L91-1000*((1+K91/1000)^1.9-1)</f>
        <v>-1.595864753050332</v>
      </c>
      <c r="P91" s="9">
        <f>M91-1000*((1+K91/1000)^1.9-1)</f>
        <v>-0.68563799883636278</v>
      </c>
    </row>
    <row r="92" spans="1:16" x14ac:dyDescent="0.25">
      <c r="J92" s="4">
        <f t="shared" ref="J92:P92" si="28">AVERAGE(J89:J91)</f>
        <v>-2.6132633333333333</v>
      </c>
      <c r="K92" s="4">
        <f t="shared" si="28"/>
        <v>-5.2432400000000001</v>
      </c>
      <c r="L92" s="4">
        <f t="shared" si="28"/>
        <v>-11.536970000000002</v>
      </c>
      <c r="M92" s="4">
        <f t="shared" si="28"/>
        <v>-10.626746606878271</v>
      </c>
      <c r="N92" s="4">
        <f t="shared" si="28"/>
        <v>9.0447559682538994E-2</v>
      </c>
      <c r="O92" s="4">
        <f t="shared" si="28"/>
        <v>-1.5983234029745936</v>
      </c>
      <c r="P92" s="4">
        <f t="shared" si="28"/>
        <v>-0.68810000985286435</v>
      </c>
    </row>
    <row r="93" spans="1:16" ht="13.8" thickBot="1" x14ac:dyDescent="0.3">
      <c r="J93" s="14">
        <f>STDEV(J89:J91)</f>
        <v>3.7709459467531467E-3</v>
      </c>
      <c r="K93" s="14">
        <f t="shared" ref="K93:P93" si="29">STDEV(K89:K91)</f>
        <v>6.4552304374049848E-4</v>
      </c>
      <c r="L93" s="14">
        <f t="shared" si="29"/>
        <v>1.8201579601781846E-2</v>
      </c>
      <c r="M93" s="14">
        <f t="shared" si="29"/>
        <v>1.821834047494926E-2</v>
      </c>
      <c r="N93" s="14">
        <f t="shared" si="29"/>
        <v>3.4979352521473531E-3</v>
      </c>
      <c r="O93" s="14">
        <f t="shared" si="29"/>
        <v>1.869903003000966E-2</v>
      </c>
      <c r="P93" s="14">
        <f t="shared" si="29"/>
        <v>1.8715760332645121E-2</v>
      </c>
    </row>
    <row r="94" spans="1:16" x14ac:dyDescent="0.25">
      <c r="A94"/>
      <c r="B94"/>
      <c r="C94"/>
      <c r="D94"/>
      <c r="E94"/>
      <c r="F94"/>
      <c r="G94"/>
      <c r="H94"/>
      <c r="I94"/>
      <c r="J94"/>
      <c r="K94"/>
      <c r="L94"/>
    </row>
    <row r="95" spans="1:16" x14ac:dyDescent="0.25">
      <c r="A95" s="1" t="s">
        <v>98</v>
      </c>
      <c r="B95" s="1" t="s">
        <v>99</v>
      </c>
      <c r="C95" s="1" t="s">
        <v>16</v>
      </c>
      <c r="D95" s="1" t="s">
        <v>76</v>
      </c>
      <c r="E95" s="1" t="s">
        <v>23</v>
      </c>
      <c r="F95" s="1" t="s">
        <v>104</v>
      </c>
      <c r="G95" s="1" t="s">
        <v>8</v>
      </c>
      <c r="H95" s="1">
        <v>4401.4519399999999</v>
      </c>
      <c r="I95" s="1">
        <v>4460.6528109999999</v>
      </c>
      <c r="J95" s="1">
        <v>-2.7168600000000001</v>
      </c>
      <c r="K95" s="1">
        <v>-5.4198599999999999</v>
      </c>
      <c r="L95" s="1">
        <v>-11.86623</v>
      </c>
      <c r="M95" s="2">
        <f>((1+L95/1000)/(1-0.92/1000)-1)*1000</f>
        <v>-10.956309805020602</v>
      </c>
      <c r="N95" s="3">
        <f>J95-1000*((1+K95/1000)^0.515-1)</f>
        <v>7.8046331006874414E-2</v>
      </c>
      <c r="O95" s="2">
        <f>L95-1000*((1+K95/1000)^1.9-1)</f>
        <v>-1.5936160686678367</v>
      </c>
      <c r="P95" s="9">
        <f>M95-1000*((1+K95/1000)^1.9-1)</f>
        <v>-0.68369587368843909</v>
      </c>
    </row>
    <row r="96" spans="1:16" x14ac:dyDescent="0.25">
      <c r="A96" s="1" t="s">
        <v>98</v>
      </c>
      <c r="B96" s="1" t="s">
        <v>99</v>
      </c>
      <c r="C96" s="1" t="s">
        <v>16</v>
      </c>
      <c r="D96" s="1" t="s">
        <v>76</v>
      </c>
      <c r="E96" s="1" t="s">
        <v>102</v>
      </c>
      <c r="F96" s="1" t="s">
        <v>103</v>
      </c>
      <c r="G96" s="1" t="s">
        <v>8</v>
      </c>
      <c r="H96" s="1">
        <v>4292.0519519999998</v>
      </c>
      <c r="I96" s="1">
        <v>4258.7771789999997</v>
      </c>
      <c r="J96" s="1">
        <v>-2.7160899999999999</v>
      </c>
      <c r="K96" s="1">
        <v>-5.4199799999999998</v>
      </c>
      <c r="L96" s="1">
        <v>-11.836589999999999</v>
      </c>
      <c r="M96" s="2">
        <f>((1+L96/1000)/(1-0.92/1000)-1)*1000</f>
        <v>-10.926642511110195</v>
      </c>
      <c r="N96" s="3">
        <f>J96-1000*((1+K96/1000)^0.515-1)</f>
        <v>7.8878294114741454E-2</v>
      </c>
      <c r="O96" s="2">
        <f>L96-1000*((1+K96/1000)^1.9-1)</f>
        <v>-1.5637491811375153</v>
      </c>
      <c r="P96" s="9">
        <f>M96-1000*((1+K96/1000)^1.9-1)</f>
        <v>-0.65380169224771123</v>
      </c>
    </row>
    <row r="97" spans="1:16" x14ac:dyDescent="0.25">
      <c r="A97" s="1" t="s">
        <v>98</v>
      </c>
      <c r="B97" s="1" t="s">
        <v>99</v>
      </c>
      <c r="C97" s="1" t="s">
        <v>16</v>
      </c>
      <c r="D97" s="1" t="s">
        <v>76</v>
      </c>
      <c r="E97" s="1" t="s">
        <v>100</v>
      </c>
      <c r="F97" s="1" t="s">
        <v>101</v>
      </c>
      <c r="G97" s="1" t="s">
        <v>8</v>
      </c>
      <c r="H97" s="1">
        <v>4193.1252240000003</v>
      </c>
      <c r="I97" s="1">
        <v>4216.9440089999998</v>
      </c>
      <c r="J97" s="1">
        <v>-2.71488</v>
      </c>
      <c r="K97" s="1">
        <v>-5.4195599999999997</v>
      </c>
      <c r="L97" s="1">
        <v>-11.95589</v>
      </c>
      <c r="M97" s="2">
        <f>((1+L97/1000)/(1-0.92/1000)-1)*1000</f>
        <v>-11.046052368178682</v>
      </c>
      <c r="N97" s="3">
        <f>J97-1000*((1+K97/1000)^0.515-1)</f>
        <v>7.987142325280594E-2</v>
      </c>
      <c r="O97" s="2">
        <f>L97-1000*((1+K97/1000)^1.9-1)</f>
        <v>-1.6838432876017695</v>
      </c>
      <c r="P97" s="9">
        <f>M97-1000*((1+K97/1000)^1.9-1)</f>
        <v>-0.77400565578045111</v>
      </c>
    </row>
    <row r="98" spans="1:16" x14ac:dyDescent="0.25">
      <c r="J98" s="4">
        <f t="shared" ref="J98:P98" si="30">AVERAGE(J95:J97)</f>
        <v>-2.7159433333333332</v>
      </c>
      <c r="K98" s="4">
        <f t="shared" si="30"/>
        <v>-5.4197999999999995</v>
      </c>
      <c r="L98" s="4">
        <f t="shared" si="30"/>
        <v>-11.886236666666667</v>
      </c>
      <c r="M98" s="4">
        <f t="shared" si="30"/>
        <v>-10.976334894769826</v>
      </c>
      <c r="N98" s="4">
        <f t="shared" si="30"/>
        <v>7.8932016124807269E-2</v>
      </c>
      <c r="O98" s="4">
        <f t="shared" si="30"/>
        <v>-1.6137361791357072</v>
      </c>
      <c r="P98" s="4">
        <f t="shared" si="30"/>
        <v>-0.70383440723886714</v>
      </c>
    </row>
    <row r="99" spans="1:16" ht="13.8" thickBot="1" x14ac:dyDescent="0.3">
      <c r="J99" s="14">
        <f>STDEV(J95:J97)</f>
        <v>9.981148898465591E-4</v>
      </c>
      <c r="K99" s="14">
        <f t="shared" ref="K99:P99" si="31">STDEV(K95:K97)</f>
        <v>2.1633307652790175E-4</v>
      </c>
      <c r="L99" s="14">
        <f t="shared" si="31"/>
        <v>6.2115396910374654E-2</v>
      </c>
      <c r="M99" s="14">
        <f t="shared" si="31"/>
        <v>6.2172595698406032E-2</v>
      </c>
      <c r="N99" s="14">
        <f t="shared" si="31"/>
        <v>9.1373134307299469E-4</v>
      </c>
      <c r="O99" s="14">
        <f t="shared" si="31"/>
        <v>6.2524097240914955E-2</v>
      </c>
      <c r="P99" s="14">
        <f t="shared" si="31"/>
        <v>6.2581296026978789E-2</v>
      </c>
    </row>
    <row r="101" spans="1:16" x14ac:dyDescent="0.25">
      <c r="A101" s="1" t="s">
        <v>105</v>
      </c>
      <c r="B101" s="1" t="s">
        <v>19</v>
      </c>
      <c r="C101" s="1" t="s">
        <v>16</v>
      </c>
      <c r="D101" s="1" t="s">
        <v>106</v>
      </c>
      <c r="E101" s="1" t="s">
        <v>111</v>
      </c>
      <c r="F101" s="1" t="s">
        <v>112</v>
      </c>
      <c r="G101" s="1" t="s">
        <v>7</v>
      </c>
      <c r="H101" s="1">
        <v>3753.7391689999999</v>
      </c>
      <c r="I101" s="1">
        <v>3804.6146170000002</v>
      </c>
      <c r="J101" s="1">
        <v>-2.54888</v>
      </c>
      <c r="K101" s="1">
        <v>-5.0827900000000001</v>
      </c>
      <c r="L101" s="1">
        <v>-11.350770000000001</v>
      </c>
      <c r="M101" s="2">
        <f>((1+L101/1000)/(1-0.92/1000)-1)*1000</f>
        <v>-10.440375145133407</v>
      </c>
      <c r="N101" s="3">
        <f>J101-1000*((1+K101/1000)^0.515-1)</f>
        <v>7.1991431243787485E-2</v>
      </c>
      <c r="O101" s="2">
        <f>L101-1000*((1+K101/1000)^1.9-1)</f>
        <v>-1.7155614624795774</v>
      </c>
      <c r="P101" s="9">
        <f>M101-1000*((1+K101/1000)^1.9-1)</f>
        <v>-0.80516660761298375</v>
      </c>
    </row>
    <row r="102" spans="1:16" x14ac:dyDescent="0.25">
      <c r="A102" s="1" t="s">
        <v>105</v>
      </c>
      <c r="B102" s="1" t="s">
        <v>19</v>
      </c>
      <c r="C102" s="1" t="s">
        <v>16</v>
      </c>
      <c r="D102" s="1" t="s">
        <v>106</v>
      </c>
      <c r="E102" s="1" t="s">
        <v>109</v>
      </c>
      <c r="F102" s="1" t="s">
        <v>110</v>
      </c>
      <c r="G102" s="1" t="s">
        <v>7</v>
      </c>
      <c r="H102" s="1">
        <v>3776.4946890000001</v>
      </c>
      <c r="I102" s="1">
        <v>3829.077522</v>
      </c>
      <c r="J102" s="1">
        <v>-2.5467</v>
      </c>
      <c r="K102" s="1">
        <v>-5.08894</v>
      </c>
      <c r="L102" s="1">
        <v>-11.387420000000001</v>
      </c>
      <c r="M102" s="2">
        <f>((1+L102/1000)/(1-0.92/1000)-1)*1000</f>
        <v>-10.477058894182601</v>
      </c>
      <c r="N102" s="3">
        <f>J102-1000*((1+K102/1000)^0.515-1)</f>
        <v>7.7346523350465102E-2</v>
      </c>
      <c r="O102" s="2">
        <f>L102-1000*((1+K102/1000)^1.9-1)</f>
        <v>-1.7405799616052224</v>
      </c>
      <c r="P102" s="9">
        <f>M102-1000*((1+K102/1000)^1.9-1)</f>
        <v>-0.83021885578782317</v>
      </c>
    </row>
    <row r="103" spans="1:16" x14ac:dyDescent="0.25">
      <c r="A103" s="1" t="s">
        <v>105</v>
      </c>
      <c r="B103" s="1" t="s">
        <v>19</v>
      </c>
      <c r="C103" s="1" t="s">
        <v>16</v>
      </c>
      <c r="D103" s="1" t="s">
        <v>106</v>
      </c>
      <c r="E103" s="1" t="s">
        <v>107</v>
      </c>
      <c r="F103" s="1" t="s">
        <v>108</v>
      </c>
      <c r="G103" s="1" t="s">
        <v>7</v>
      </c>
      <c r="H103" s="1">
        <v>3752.8741</v>
      </c>
      <c r="I103" s="1">
        <v>3808.3141099999998</v>
      </c>
      <c r="J103" s="1">
        <v>-2.5536300000000001</v>
      </c>
      <c r="K103" s="1">
        <v>-5.0972</v>
      </c>
      <c r="L103" s="1">
        <v>-11.37867</v>
      </c>
      <c r="M103" s="2">
        <f>((1+L103/1000)/(1-0.92/1000)-1)*1000</f>
        <v>-10.468300836769862</v>
      </c>
      <c r="N103" s="3">
        <f>J103-1000*((1+K103/1000)^0.515-1)</f>
        <v>7.4680970979041916E-2</v>
      </c>
      <c r="O103" s="2">
        <f>L103-1000*((1+K103/1000)^1.9-1)</f>
        <v>-1.7162079175352041</v>
      </c>
      <c r="P103" s="9">
        <f>M103-1000*((1+K103/1000)^1.9-1)</f>
        <v>-0.80583875430506602</v>
      </c>
    </row>
    <row r="104" spans="1:16" x14ac:dyDescent="0.25">
      <c r="J104" s="4">
        <f t="shared" ref="J104:P104" si="32">AVERAGE(J101:J103)</f>
        <v>-2.5497366666666665</v>
      </c>
      <c r="K104" s="4">
        <f t="shared" si="32"/>
        <v>-5.089643333333334</v>
      </c>
      <c r="L104" s="4">
        <f t="shared" si="32"/>
        <v>-11.372286666666668</v>
      </c>
      <c r="M104" s="4">
        <f t="shared" si="32"/>
        <v>-10.461911625361957</v>
      </c>
      <c r="N104" s="4">
        <f t="shared" si="32"/>
        <v>7.4672975191098168E-2</v>
      </c>
      <c r="O104" s="4">
        <f t="shared" si="32"/>
        <v>-1.7241164472066679</v>
      </c>
      <c r="P104" s="4">
        <f t="shared" si="32"/>
        <v>-0.81374140590195765</v>
      </c>
    </row>
    <row r="105" spans="1:16" ht="13.8" thickBot="1" x14ac:dyDescent="0.3">
      <c r="J105" s="14">
        <f>STDEV(J101:J103)</f>
        <v>3.5435340175217272E-3</v>
      </c>
      <c r="K105" s="14">
        <f t="shared" ref="K105:P105" si="33">STDEV(K101:K103)</f>
        <v>7.2307007498120125E-3</v>
      </c>
      <c r="L105" s="14">
        <f t="shared" si="33"/>
        <v>1.9140685289020458E-2</v>
      </c>
      <c r="M105" s="14">
        <f t="shared" si="33"/>
        <v>1.9158310935133139E-2</v>
      </c>
      <c r="N105" s="14">
        <f t="shared" si="33"/>
        <v>2.6775550073189647E-3</v>
      </c>
      <c r="O105" s="14">
        <f t="shared" si="33"/>
        <v>1.4261485048840245E-2</v>
      </c>
      <c r="P105" s="14">
        <f t="shared" si="33"/>
        <v>1.4273847111056873E-2</v>
      </c>
    </row>
    <row r="107" spans="1:16" x14ac:dyDescent="0.25">
      <c r="A107" s="1" t="s">
        <v>113</v>
      </c>
      <c r="B107" s="1" t="s">
        <v>114</v>
      </c>
      <c r="C107" s="1" t="s">
        <v>16</v>
      </c>
      <c r="D107" s="1" t="s">
        <v>106</v>
      </c>
      <c r="E107" s="1" t="s">
        <v>119</v>
      </c>
      <c r="F107" s="1" t="s">
        <v>120</v>
      </c>
      <c r="G107" s="1" t="s">
        <v>8</v>
      </c>
      <c r="H107" s="1">
        <v>4658.1938309999996</v>
      </c>
      <c r="I107" s="1">
        <v>4726.1431259999999</v>
      </c>
      <c r="J107" s="1">
        <v>1.6537999999999999</v>
      </c>
      <c r="K107" s="1">
        <v>3.2279399999999998</v>
      </c>
      <c r="L107" s="1">
        <v>4.9085000000000001</v>
      </c>
      <c r="M107" s="2">
        <f>((1+L107/1000)/(1-0.92/1000)-1)*1000</f>
        <v>5.8338671577851109</v>
      </c>
      <c r="N107" s="3">
        <f>J107-1000*((1+K107/1000)^0.515-1)</f>
        <v>-7.2898976843203123E-3</v>
      </c>
      <c r="O107" s="2">
        <f>L107-1000*((1+K107/1000)^1.9-1)</f>
        <v>-1.2334937974156457</v>
      </c>
      <c r="P107" s="9">
        <f>M107-1000*((1+K107/1000)^1.9-1)</f>
        <v>-0.30812663963053488</v>
      </c>
    </row>
    <row r="108" spans="1:16" x14ac:dyDescent="0.25">
      <c r="A108" s="1" t="s">
        <v>113</v>
      </c>
      <c r="B108" s="1" t="s">
        <v>114</v>
      </c>
      <c r="C108" s="1" t="s">
        <v>16</v>
      </c>
      <c r="D108" s="1" t="s">
        <v>106</v>
      </c>
      <c r="E108" s="1" t="s">
        <v>117</v>
      </c>
      <c r="F108" s="1" t="s">
        <v>118</v>
      </c>
      <c r="G108" s="1" t="s">
        <v>8</v>
      </c>
      <c r="H108" s="1">
        <v>4516.6717269999999</v>
      </c>
      <c r="I108" s="1">
        <v>4469.6955760000001</v>
      </c>
      <c r="J108" s="1">
        <v>1.6488499999999999</v>
      </c>
      <c r="K108" s="1">
        <v>3.2211400000000001</v>
      </c>
      <c r="L108" s="1">
        <v>5.0831099999999996</v>
      </c>
      <c r="M108" s="2">
        <f>((1+L108/1000)/(1-0.92/1000)-1)*1000</f>
        <v>6.0086379469110884</v>
      </c>
      <c r="N108" s="3">
        <f>J108-1000*((1+K108/1000)^0.515-1)</f>
        <v>-8.7433613911520602E-3</v>
      </c>
      <c r="O108" s="2">
        <f>L108-1000*((1+K108/1000)^1.9-1)</f>
        <v>-1.0459263085027004</v>
      </c>
      <c r="P108" s="9">
        <f>M108-1000*((1+K108/1000)^1.9-1)</f>
        <v>-0.12039836159161155</v>
      </c>
    </row>
    <row r="109" spans="1:16" x14ac:dyDescent="0.25">
      <c r="A109" s="1" t="s">
        <v>113</v>
      </c>
      <c r="B109" s="1" t="s">
        <v>114</v>
      </c>
      <c r="C109" s="1" t="s">
        <v>16</v>
      </c>
      <c r="D109" s="1" t="s">
        <v>106</v>
      </c>
      <c r="E109" s="1" t="s">
        <v>115</v>
      </c>
      <c r="F109" s="1" t="s">
        <v>116</v>
      </c>
      <c r="G109" s="1" t="s">
        <v>8</v>
      </c>
      <c r="H109" s="1">
        <v>4388.6340639999999</v>
      </c>
      <c r="I109" s="1">
        <v>4391.1643770000001</v>
      </c>
      <c r="J109" s="1">
        <v>1.65245</v>
      </c>
      <c r="K109" s="1">
        <v>3.2223299999999999</v>
      </c>
      <c r="L109" s="1">
        <v>4.9695</v>
      </c>
      <c r="M109" s="2">
        <f>((1+L109/1000)/(1-0.92/1000)-1)*1000</f>
        <v>5.8949233294631753</v>
      </c>
      <c r="N109" s="3">
        <f>J109-1000*((1+K109/1000)^0.515-1)</f>
        <v>-5.7552560722982093E-3</v>
      </c>
      <c r="O109" s="2">
        <f>L109-1000*((1+K109/1000)^1.9-1)</f>
        <v>-1.1618038633565853</v>
      </c>
      <c r="P109" s="9">
        <f>M109-1000*((1+K109/1000)^1.9-1)</f>
        <v>-0.23638053389340996</v>
      </c>
    </row>
    <row r="110" spans="1:16" x14ac:dyDescent="0.25">
      <c r="J110" s="4">
        <f t="shared" ref="J110:P110" si="34">AVERAGE(J107:J109)</f>
        <v>1.6516999999999999</v>
      </c>
      <c r="K110" s="4">
        <f t="shared" si="34"/>
        <v>3.2238033333333331</v>
      </c>
      <c r="L110" s="4">
        <f t="shared" si="34"/>
        <v>4.9870366666666666</v>
      </c>
      <c r="M110" s="4">
        <f t="shared" si="34"/>
        <v>5.9124761447197924</v>
      </c>
      <c r="N110" s="4">
        <f t="shared" si="34"/>
        <v>-7.2628383825901937E-3</v>
      </c>
      <c r="O110" s="4">
        <f t="shared" si="34"/>
        <v>-1.1470746564249772</v>
      </c>
      <c r="P110" s="4">
        <f t="shared" si="34"/>
        <v>-0.22163517837185212</v>
      </c>
    </row>
    <row r="111" spans="1:16" ht="13.8" thickBot="1" x14ac:dyDescent="0.3">
      <c r="J111" s="14">
        <f>STDEV(J107:J109)</f>
        <v>2.5588083163848082E-3</v>
      </c>
      <c r="K111" s="14">
        <f t="shared" ref="K111:P111" si="35">STDEV(K107:K109)</f>
        <v>3.6315331932026125E-3</v>
      </c>
      <c r="L111" s="14">
        <f t="shared" si="35"/>
        <v>8.8616104819232974E-2</v>
      </c>
      <c r="M111" s="14">
        <f t="shared" si="35"/>
        <v>8.8697706709383997E-2</v>
      </c>
      <c r="N111" s="14">
        <f t="shared" si="35"/>
        <v>1.4942364282462999E-3</v>
      </c>
      <c r="O111" s="14">
        <f t="shared" si="35"/>
        <v>9.4647254988734678E-2</v>
      </c>
      <c r="P111" s="14">
        <f t="shared" si="35"/>
        <v>9.4728800931700191E-2</v>
      </c>
    </row>
    <row r="113" spans="1:16" x14ac:dyDescent="0.25">
      <c r="A113" s="1" t="s">
        <v>121</v>
      </c>
      <c r="B113" s="1" t="s">
        <v>122</v>
      </c>
      <c r="C113" s="1" t="s">
        <v>16</v>
      </c>
      <c r="D113" s="1" t="s">
        <v>106</v>
      </c>
      <c r="E113" s="1" t="s">
        <v>126</v>
      </c>
      <c r="F113" s="1" t="s">
        <v>127</v>
      </c>
      <c r="G113" s="1" t="s">
        <v>8</v>
      </c>
      <c r="H113" s="1">
        <v>4209.8712429999996</v>
      </c>
      <c r="I113" s="1">
        <v>4305.246365</v>
      </c>
      <c r="J113" s="1">
        <v>1.8034600000000001</v>
      </c>
      <c r="K113" s="1">
        <v>3.5098099999999999</v>
      </c>
      <c r="L113" s="1">
        <v>5.6879900000000001</v>
      </c>
      <c r="M113" s="2">
        <f>((1+L113/1000)/(1-0.92/1000)-1)*1000</f>
        <v>6.6140749489529416</v>
      </c>
      <c r="N113" s="3">
        <f>J113-1000*((1+K113/1000)^0.515-1)</f>
        <v>-2.5563571202991131E-3</v>
      </c>
      <c r="O113" s="2">
        <f>L113-1000*((1+K113/1000)^1.9-1)</f>
        <v>-0.99118031407827534</v>
      </c>
      <c r="P113" s="9">
        <f>M113-1000*((1+K113/1000)^1.9-1)</f>
        <v>-6.5095365125333871E-2</v>
      </c>
    </row>
    <row r="114" spans="1:16" x14ac:dyDescent="0.25">
      <c r="A114" s="1" t="s">
        <v>121</v>
      </c>
      <c r="B114" s="1" t="s">
        <v>122</v>
      </c>
      <c r="C114" s="1" t="s">
        <v>16</v>
      </c>
      <c r="D114" s="1" t="s">
        <v>106</v>
      </c>
      <c r="E114" s="1" t="s">
        <v>124</v>
      </c>
      <c r="F114" s="1" t="s">
        <v>125</v>
      </c>
      <c r="G114" s="1" t="s">
        <v>8</v>
      </c>
      <c r="H114" s="1">
        <v>4127.085196</v>
      </c>
      <c r="I114" s="1">
        <v>4076.0713110000002</v>
      </c>
      <c r="J114" s="1">
        <v>1.7953300000000001</v>
      </c>
      <c r="K114" s="1">
        <v>3.5116100000000001</v>
      </c>
      <c r="L114" s="1">
        <v>5.7700100000000001</v>
      </c>
      <c r="M114" s="2">
        <f>((1+L114/1000)/(1-0.92/1000)-1)*1000</f>
        <v>6.6961704768386809</v>
      </c>
      <c r="N114" s="3">
        <f>J114-1000*((1+K114/1000)^0.515-1)</f>
        <v>-1.1611782825255323E-2</v>
      </c>
      <c r="O114" s="2">
        <f>L114-1000*((1+K114/1000)^1.9-1)</f>
        <v>-0.91259111814955585</v>
      </c>
      <c r="P114" s="9">
        <f>M114-1000*((1+K114/1000)^1.9-1)</f>
        <v>1.3569358689125011E-2</v>
      </c>
    </row>
    <row r="115" spans="1:16" x14ac:dyDescent="0.25">
      <c r="A115" s="1" t="s">
        <v>121</v>
      </c>
      <c r="B115" s="1" t="s">
        <v>122</v>
      </c>
      <c r="C115" s="1" t="s">
        <v>16</v>
      </c>
      <c r="D115" s="1" t="s">
        <v>106</v>
      </c>
      <c r="E115" s="1" t="s">
        <v>4</v>
      </c>
      <c r="F115" s="1" t="s">
        <v>123</v>
      </c>
      <c r="G115" s="1" t="s">
        <v>8</v>
      </c>
      <c r="H115" s="1">
        <v>4053.1260910000001</v>
      </c>
      <c r="I115" s="1">
        <v>4108.4430469999998</v>
      </c>
      <c r="J115" s="1">
        <v>1.79996</v>
      </c>
      <c r="K115" s="1">
        <v>3.5083500000000001</v>
      </c>
      <c r="L115" s="1">
        <v>5.72342</v>
      </c>
      <c r="M115" s="2">
        <f>((1+L115/1000)/(1-0.92/1000)-1)*1000</f>
        <v>6.6495375745687646</v>
      </c>
      <c r="N115" s="3">
        <f>J115-1000*((1+K115/1000)^0.515-1)</f>
        <v>-5.3057334572952364E-3</v>
      </c>
      <c r="O115" s="2">
        <f>L115-1000*((1+K115/1000)^1.9-1)</f>
        <v>-0.95296755484434303</v>
      </c>
      <c r="P115" s="9">
        <f>M115-1000*((1+K115/1000)^1.9-1)</f>
        <v>-2.6849980275578389E-2</v>
      </c>
    </row>
    <row r="116" spans="1:16" x14ac:dyDescent="0.25">
      <c r="J116" s="4">
        <f t="shared" ref="J116:P116" si="36">AVERAGE(J113:J115)</f>
        <v>1.7995833333333333</v>
      </c>
      <c r="K116" s="4">
        <f t="shared" si="36"/>
        <v>3.5099233333333331</v>
      </c>
      <c r="L116" s="4">
        <f t="shared" si="36"/>
        <v>5.7271399999999995</v>
      </c>
      <c r="M116" s="4">
        <f t="shared" si="36"/>
        <v>6.6532610001201293</v>
      </c>
      <c r="N116" s="4">
        <f t="shared" si="36"/>
        <v>-6.491291134283224E-3</v>
      </c>
      <c r="O116" s="4">
        <f t="shared" si="36"/>
        <v>-0.95224632902405804</v>
      </c>
      <c r="P116" s="4">
        <f t="shared" si="36"/>
        <v>-2.6125328903929084E-2</v>
      </c>
    </row>
    <row r="117" spans="1:16" ht="13.8" thickBot="1" x14ac:dyDescent="0.3">
      <c r="J117" s="14">
        <f>STDEV(J113:J115)</f>
        <v>4.0780673527215294E-3</v>
      </c>
      <c r="K117" s="14">
        <f t="shared" ref="K117:P117" si="37">STDEV(K113:K115)</f>
        <v>1.6329523365161106E-3</v>
      </c>
      <c r="L117" s="14">
        <f t="shared" si="37"/>
        <v>4.1136345243592068E-2</v>
      </c>
      <c r="M117" s="14">
        <f t="shared" si="37"/>
        <v>4.1174225531113121E-2</v>
      </c>
      <c r="N117" s="14">
        <f t="shared" si="37"/>
        <v>4.6426656059417306E-3</v>
      </c>
      <c r="O117" s="14">
        <f t="shared" si="37"/>
        <v>3.9299561755744165E-2</v>
      </c>
      <c r="P117" s="14">
        <f t="shared" si="37"/>
        <v>3.9337368149243261E-2</v>
      </c>
    </row>
    <row r="119" spans="1:16" x14ac:dyDescent="0.25">
      <c r="A119" s="1" t="s">
        <v>128</v>
      </c>
      <c r="B119" s="1" t="s">
        <v>129</v>
      </c>
      <c r="C119" s="1" t="s">
        <v>16</v>
      </c>
      <c r="D119" s="1" t="s">
        <v>106</v>
      </c>
      <c r="E119" s="1" t="s">
        <v>134</v>
      </c>
      <c r="F119" s="1" t="s">
        <v>135</v>
      </c>
      <c r="G119" s="1" t="s">
        <v>8</v>
      </c>
      <c r="H119" s="1">
        <v>3925.1159819999998</v>
      </c>
      <c r="I119" s="1">
        <v>4041.2527479999999</v>
      </c>
      <c r="J119" s="1">
        <v>7.9053500000000003</v>
      </c>
      <c r="K119" s="1">
        <v>15.339169999999999</v>
      </c>
      <c r="L119" s="1">
        <v>28.055779999999999</v>
      </c>
      <c r="M119" s="2">
        <f>((1+L119/1000)/(1-0.92/1000)-1)*1000</f>
        <v>29.002462265284244</v>
      </c>
      <c r="N119" s="3">
        <f>J119-1000*((1+K119/1000)^0.515-1)</f>
        <v>3.4841235086203071E-2</v>
      </c>
      <c r="O119" s="2">
        <f>L119-1000*((1+K119/1000)^1.9-1)</f>
        <v>-1.2897136367201227</v>
      </c>
      <c r="P119" s="9">
        <f>M119-1000*((1+K119/1000)^1.9-1)</f>
        <v>-0.34303137143587747</v>
      </c>
    </row>
    <row r="120" spans="1:16" x14ac:dyDescent="0.25">
      <c r="A120" s="1" t="s">
        <v>128</v>
      </c>
      <c r="B120" s="1" t="s">
        <v>129</v>
      </c>
      <c r="C120" s="1" t="s">
        <v>16</v>
      </c>
      <c r="D120" s="1" t="s">
        <v>106</v>
      </c>
      <c r="E120" s="1" t="s">
        <v>132</v>
      </c>
      <c r="F120" s="1" t="s">
        <v>133</v>
      </c>
      <c r="G120" s="1" t="s">
        <v>8</v>
      </c>
      <c r="H120" s="1">
        <v>3821.055245</v>
      </c>
      <c r="I120" s="1">
        <v>3872.5805759999998</v>
      </c>
      <c r="J120" s="1">
        <v>7.8861999999999997</v>
      </c>
      <c r="K120" s="1">
        <v>15.35</v>
      </c>
      <c r="L120" s="1">
        <v>28.09355</v>
      </c>
      <c r="M120" s="2">
        <f>((1+L120/1000)/(1-0.92/1000)-1)*1000</f>
        <v>29.040267045681965</v>
      </c>
      <c r="N120" s="3">
        <f>J120-1000*((1+K120/1000)^0.515-1)</f>
        <v>1.015482617465846E-2</v>
      </c>
      <c r="O120" s="2">
        <f>L120-1000*((1+K120/1000)^1.9-1)</f>
        <v>-1.2728045908855457</v>
      </c>
      <c r="P120" s="9">
        <f>M120-1000*((1+K120/1000)^1.9-1)</f>
        <v>-0.32608754520358119</v>
      </c>
    </row>
    <row r="121" spans="1:16" x14ac:dyDescent="0.25">
      <c r="A121" s="1" t="s">
        <v>128</v>
      </c>
      <c r="B121" s="1" t="s">
        <v>129</v>
      </c>
      <c r="C121" s="1" t="s">
        <v>16</v>
      </c>
      <c r="D121" s="1" t="s">
        <v>106</v>
      </c>
      <c r="E121" s="1" t="s">
        <v>130</v>
      </c>
      <c r="F121" s="1" t="s">
        <v>131</v>
      </c>
      <c r="G121" s="1" t="s">
        <v>8</v>
      </c>
      <c r="H121" s="1">
        <v>3726.0707510000002</v>
      </c>
      <c r="I121" s="1">
        <v>3676.5835139999999</v>
      </c>
      <c r="J121" s="1">
        <v>7.9015899999999997</v>
      </c>
      <c r="K121" s="1">
        <v>15.34492</v>
      </c>
      <c r="L121" s="1">
        <v>28.031680000000001</v>
      </c>
      <c r="M121" s="2">
        <f>((1+L121/1000)/(1-0.92/1000)-1)*1000</f>
        <v>28.978340072867148</v>
      </c>
      <c r="N121" s="3">
        <f>J121-1000*((1+K121/1000)^0.515-1)</f>
        <v>2.8141771571385199E-2</v>
      </c>
      <c r="O121" s="2">
        <f>L121-1000*((1+K121/1000)^1.9-1)</f>
        <v>-1.3248893723054636</v>
      </c>
      <c r="P121" s="9">
        <f>M121-1000*((1+K121/1000)^1.9-1)</f>
        <v>-0.37822929943831696</v>
      </c>
    </row>
    <row r="122" spans="1:16" x14ac:dyDescent="0.25">
      <c r="J122" s="4">
        <f t="shared" ref="J122:P122" si="38">AVERAGE(J119:J121)</f>
        <v>7.8977133333333329</v>
      </c>
      <c r="K122" s="4">
        <f t="shared" si="38"/>
        <v>15.344696666666666</v>
      </c>
      <c r="L122" s="4">
        <f t="shared" si="38"/>
        <v>28.060336666666668</v>
      </c>
      <c r="M122" s="4">
        <f t="shared" si="38"/>
        <v>29.00702312794445</v>
      </c>
      <c r="N122" s="4">
        <f t="shared" si="38"/>
        <v>2.4379277610748911E-2</v>
      </c>
      <c r="O122" s="4">
        <f t="shared" si="38"/>
        <v>-1.2958025333037106</v>
      </c>
      <c r="P122" s="4">
        <f t="shared" si="38"/>
        <v>-0.34911607202592521</v>
      </c>
    </row>
    <row r="123" spans="1:16" ht="13.8" thickBot="1" x14ac:dyDescent="0.3">
      <c r="J123" s="14">
        <f>STDEV(J119:J121)</f>
        <v>1.0146528141849234E-2</v>
      </c>
      <c r="K123" s="14">
        <f t="shared" ref="K123:P123" si="39">STDEV(K119:K121)</f>
        <v>5.4184530387681052E-3</v>
      </c>
      <c r="L123" s="14">
        <f t="shared" si="39"/>
        <v>3.1185679940211541E-2</v>
      </c>
      <c r="M123" s="14">
        <f t="shared" si="39"/>
        <v>3.1214397185525287E-2</v>
      </c>
      <c r="N123" s="14">
        <f t="shared" si="39"/>
        <v>1.2766047424315233E-2</v>
      </c>
      <c r="O123" s="14">
        <f t="shared" si="39"/>
        <v>2.657088839490275E-2</v>
      </c>
      <c r="P123" s="14">
        <f t="shared" si="39"/>
        <v>2.6598088646024771E-2</v>
      </c>
    </row>
    <row r="125" spans="1:16" x14ac:dyDescent="0.25">
      <c r="A125" s="1" t="s">
        <v>136</v>
      </c>
      <c r="B125" s="1" t="s">
        <v>137</v>
      </c>
      <c r="C125" s="1" t="s">
        <v>16</v>
      </c>
      <c r="D125" s="1" t="s">
        <v>106</v>
      </c>
      <c r="E125" s="1" t="s">
        <v>142</v>
      </c>
      <c r="F125" s="1" t="s">
        <v>143</v>
      </c>
      <c r="G125" s="1" t="s">
        <v>8</v>
      </c>
      <c r="H125" s="1">
        <v>3984.083721</v>
      </c>
      <c r="I125" s="1">
        <v>3927.0209260000001</v>
      </c>
      <c r="J125" s="1">
        <v>8.4392399999999999</v>
      </c>
      <c r="K125" s="1">
        <v>16.408639999999998</v>
      </c>
      <c r="L125" s="1">
        <v>30.377320000000001</v>
      </c>
      <c r="M125" s="2">
        <f>((1+L125/1000)/(1-0.92/1000)-1)*1000</f>
        <v>31.32614004884493</v>
      </c>
      <c r="N125" s="3">
        <f>J125-1000*((1+K125/1000)^0.515-1)</f>
        <v>2.2145183338247776E-2</v>
      </c>
      <c r="O125" s="2">
        <f>L125-1000*((1+K125/1000)^1.9-1)</f>
        <v>-1.0291738175644376</v>
      </c>
      <c r="P125" s="9">
        <f>M125-1000*((1+K125/1000)^1.9-1)</f>
        <v>-8.0353768719508167E-2</v>
      </c>
    </row>
    <row r="126" spans="1:16" x14ac:dyDescent="0.25">
      <c r="A126" s="1" t="s">
        <v>136</v>
      </c>
      <c r="B126" s="1" t="s">
        <v>137</v>
      </c>
      <c r="C126" s="1" t="s">
        <v>16</v>
      </c>
      <c r="D126" s="1" t="s">
        <v>106</v>
      </c>
      <c r="E126" s="1" t="s">
        <v>140</v>
      </c>
      <c r="F126" s="1" t="s">
        <v>141</v>
      </c>
      <c r="G126" s="1" t="s">
        <v>8</v>
      </c>
      <c r="H126" s="1">
        <v>3871.5190699999998</v>
      </c>
      <c r="I126" s="1">
        <v>3881.9979509999998</v>
      </c>
      <c r="J126" s="1">
        <v>8.4468999999999994</v>
      </c>
      <c r="K126" s="1">
        <v>16.404630000000001</v>
      </c>
      <c r="L126" s="1">
        <v>30.42539</v>
      </c>
      <c r="M126" s="2">
        <f>((1+L126/1000)/(1-0.92/1000)-1)*1000</f>
        <v>31.374254313968784</v>
      </c>
      <c r="N126" s="3">
        <f>J126-1000*((1+K126/1000)^0.515-1)</f>
        <v>3.1854097991077523E-2</v>
      </c>
      <c r="O126" s="2">
        <f>L126-1000*((1+K126/1000)^1.9-1)</f>
        <v>-0.9733724073659431</v>
      </c>
      <c r="P126" s="9">
        <f>M126-1000*((1+K126/1000)^1.9-1)</f>
        <v>-2.4508093397159314E-2</v>
      </c>
    </row>
    <row r="127" spans="1:16" x14ac:dyDescent="0.25">
      <c r="A127" s="1" t="s">
        <v>136</v>
      </c>
      <c r="B127" s="1" t="s">
        <v>137</v>
      </c>
      <c r="C127" s="1" t="s">
        <v>16</v>
      </c>
      <c r="D127" s="1" t="s">
        <v>106</v>
      </c>
      <c r="E127" s="1" t="s">
        <v>138</v>
      </c>
      <c r="F127" s="1" t="s">
        <v>139</v>
      </c>
      <c r="G127" s="1" t="s">
        <v>8</v>
      </c>
      <c r="H127" s="1">
        <v>3766.6862000000001</v>
      </c>
      <c r="I127" s="1">
        <v>3736.5300950000001</v>
      </c>
      <c r="J127" s="1">
        <v>8.4520499999999998</v>
      </c>
      <c r="K127" s="1">
        <v>16.414529999999999</v>
      </c>
      <c r="L127" s="1">
        <v>30.37086</v>
      </c>
      <c r="M127" s="2">
        <f>((1+L127/1000)/(1-0.92/1000)-1)*1000</f>
        <v>31.319674100172222</v>
      </c>
      <c r="N127" s="3">
        <f>J127-1000*((1+K127/1000)^0.515-1)</f>
        <v>3.1945687378032162E-2</v>
      </c>
      <c r="O127" s="2">
        <f>L127-1000*((1+K127/1000)^1.9-1)</f>
        <v>-1.0469899785782175</v>
      </c>
      <c r="P127" s="9">
        <f>M127-1000*((1+K127/1000)^1.9-1)</f>
        <v>-9.8175878405996286E-2</v>
      </c>
    </row>
    <row r="128" spans="1:16" x14ac:dyDescent="0.25">
      <c r="J128" s="4">
        <f t="shared" ref="J128:P128" si="40">AVERAGE(J125:J127)</f>
        <v>8.446063333333333</v>
      </c>
      <c r="K128" s="4">
        <f t="shared" si="40"/>
        <v>16.409266666666667</v>
      </c>
      <c r="L128" s="4">
        <f t="shared" si="40"/>
        <v>30.391190000000005</v>
      </c>
      <c r="M128" s="4">
        <f t="shared" si="40"/>
        <v>31.340022820995312</v>
      </c>
      <c r="N128" s="4">
        <f t="shared" si="40"/>
        <v>2.8648322902452488E-2</v>
      </c>
      <c r="O128" s="4">
        <f t="shared" si="40"/>
        <v>-1.0165120678361994</v>
      </c>
      <c r="P128" s="4">
        <f t="shared" si="40"/>
        <v>-6.7679246840887927E-2</v>
      </c>
    </row>
    <row r="129" spans="1:16" ht="13.8" thickBot="1" x14ac:dyDescent="0.3">
      <c r="J129" s="14">
        <f>STDEV(J125:J127)</f>
        <v>6.445853964629736E-3</v>
      </c>
      <c r="K129" s="14">
        <f t="shared" ref="K129:P129" si="41">STDEV(K125:K127)</f>
        <v>4.9796619697852701E-3</v>
      </c>
      <c r="L129" s="14">
        <f t="shared" si="41"/>
        <v>2.9793672146950657E-2</v>
      </c>
      <c r="M129" s="14">
        <f t="shared" si="41"/>
        <v>2.9821107565852923E-2</v>
      </c>
      <c r="N129" s="14">
        <f t="shared" si="41"/>
        <v>5.6320702497034128E-3</v>
      </c>
      <c r="O129" s="14">
        <f t="shared" si="41"/>
        <v>3.840737725273595E-2</v>
      </c>
      <c r="P129" s="14">
        <f t="shared" si="41"/>
        <v>3.8434597248647902E-2</v>
      </c>
    </row>
    <row r="131" spans="1:16" x14ac:dyDescent="0.25">
      <c r="A131" s="1" t="s">
        <v>144</v>
      </c>
      <c r="B131" s="1" t="s">
        <v>145</v>
      </c>
      <c r="C131" s="1" t="s">
        <v>16</v>
      </c>
      <c r="D131" s="1" t="s">
        <v>106</v>
      </c>
      <c r="E131" s="1" t="s">
        <v>150</v>
      </c>
      <c r="F131" s="1" t="s">
        <v>151</v>
      </c>
      <c r="G131" s="1" t="s">
        <v>8</v>
      </c>
      <c r="H131" s="1">
        <v>3987.8663729999998</v>
      </c>
      <c r="I131" s="1">
        <v>3908.234567</v>
      </c>
      <c r="J131" s="1">
        <v>4.3206100000000003</v>
      </c>
      <c r="K131" s="1">
        <v>8.4763300000000008</v>
      </c>
      <c r="L131" s="1">
        <v>15.162940000000001</v>
      </c>
      <c r="M131" s="2">
        <f>((1+L131/1000)/(1-0.92/1000)-1)*1000</f>
        <v>16.09774992993551</v>
      </c>
      <c r="N131" s="3">
        <f>J131-1000*((1+K131/1000)^0.515-1)</f>
        <v>-3.576446305081582E-2</v>
      </c>
      <c r="O131" s="2">
        <f>L131-1000*((1+K131/1000)^1.9-1)</f>
        <v>-1.0034998691438997</v>
      </c>
      <c r="P131" s="9">
        <f>M131-1000*((1+K131/1000)^1.9-1)</f>
        <v>-6.8689939208390172E-2</v>
      </c>
    </row>
    <row r="132" spans="1:16" x14ac:dyDescent="0.25">
      <c r="A132" s="1" t="s">
        <v>144</v>
      </c>
      <c r="B132" s="1" t="s">
        <v>145</v>
      </c>
      <c r="C132" s="1" t="s">
        <v>16</v>
      </c>
      <c r="D132" s="1" t="s">
        <v>106</v>
      </c>
      <c r="E132" s="1" t="s">
        <v>148</v>
      </c>
      <c r="F132" s="1" t="s">
        <v>149</v>
      </c>
      <c r="G132" s="1" t="s">
        <v>8</v>
      </c>
      <c r="H132" s="1">
        <v>3926.9834350000001</v>
      </c>
      <c r="I132" s="1">
        <v>3982.5580369999998</v>
      </c>
      <c r="J132" s="1">
        <v>4.3175699999999999</v>
      </c>
      <c r="K132" s="1">
        <v>8.4761000000000006</v>
      </c>
      <c r="L132" s="1">
        <v>15.19271</v>
      </c>
      <c r="M132" s="2">
        <f>((1+L132/1000)/(1-0.92/1000)-1)*1000</f>
        <v>16.127547343556039</v>
      </c>
      <c r="N132" s="3">
        <f>J132-1000*((1+K132/1000)^0.515-1)</f>
        <v>-3.8686496951260807E-2</v>
      </c>
      <c r="O132" s="2">
        <f>L132-1000*((1+K132/1000)^1.9-1)</f>
        <v>-0.97328953685726738</v>
      </c>
      <c r="P132" s="9">
        <f>M132-1000*((1+K132/1000)^1.9-1)</f>
        <v>-3.8452193301228732E-2</v>
      </c>
    </row>
    <row r="133" spans="1:16" x14ac:dyDescent="0.25">
      <c r="A133" s="1" t="s">
        <v>144</v>
      </c>
      <c r="B133" s="1" t="s">
        <v>145</v>
      </c>
      <c r="C133" s="1" t="s">
        <v>16</v>
      </c>
      <c r="D133" s="1" t="s">
        <v>106</v>
      </c>
      <c r="E133" s="1" t="s">
        <v>146</v>
      </c>
      <c r="F133" s="1" t="s">
        <v>147</v>
      </c>
      <c r="G133" s="1" t="s">
        <v>8</v>
      </c>
      <c r="H133" s="1">
        <v>3873.7108149999999</v>
      </c>
      <c r="I133" s="1">
        <v>3940.7025899999999</v>
      </c>
      <c r="J133" s="1">
        <v>4.3189500000000001</v>
      </c>
      <c r="K133" s="1">
        <v>8.4696400000000001</v>
      </c>
      <c r="L133" s="1">
        <v>15.21401</v>
      </c>
      <c r="M133" s="2">
        <f>((1+L133/1000)/(1-0.92/1000)-1)*1000</f>
        <v>16.148866957601093</v>
      </c>
      <c r="N133" s="3">
        <f>J133-1000*((1+K133/1000)^0.515-1)</f>
        <v>-3.3993182912127828E-2</v>
      </c>
      <c r="O133" s="2">
        <f>L133-1000*((1+K133/1000)^1.9-1)</f>
        <v>-0.93962197998021146</v>
      </c>
      <c r="P133" s="9">
        <f>M133-1000*((1+K133/1000)^1.9-1)</f>
        <v>-4.7650223791180224E-3</v>
      </c>
    </row>
    <row r="134" spans="1:16" x14ac:dyDescent="0.25">
      <c r="J134" s="4">
        <f t="shared" ref="J134:P134" si="42">AVERAGE(J131:J133)</f>
        <v>4.3190433333333331</v>
      </c>
      <c r="K134" s="4">
        <f t="shared" si="42"/>
        <v>8.4740233333333332</v>
      </c>
      <c r="L134" s="4">
        <f t="shared" si="42"/>
        <v>15.189886666666666</v>
      </c>
      <c r="M134" s="4">
        <f t="shared" si="42"/>
        <v>16.124721410364213</v>
      </c>
      <c r="N134" s="4">
        <f t="shared" si="42"/>
        <v>-3.614804763806815E-2</v>
      </c>
      <c r="O134" s="4">
        <f t="shared" si="42"/>
        <v>-0.97213712866045954</v>
      </c>
      <c r="P134" s="4">
        <f t="shared" si="42"/>
        <v>-3.7302384962912306E-2</v>
      </c>
    </row>
    <row r="135" spans="1:16" ht="13.8" thickBot="1" x14ac:dyDescent="0.3">
      <c r="J135" s="14">
        <f>STDEV(J131:J133)</f>
        <v>1.5221476056328791E-3</v>
      </c>
      <c r="K135" s="14">
        <f t="shared" ref="K135:P135" si="43">STDEV(K131:K133)</f>
        <v>3.7978195498649305E-3</v>
      </c>
      <c r="L135" s="14">
        <f t="shared" si="43"/>
        <v>2.5651795908538524E-2</v>
      </c>
      <c r="M135" s="14">
        <f t="shared" si="43"/>
        <v>2.5675417292509422E-2</v>
      </c>
      <c r="N135" s="14">
        <f t="shared" si="43"/>
        <v>2.3700531680035863E-3</v>
      </c>
      <c r="O135" s="14">
        <f t="shared" si="43"/>
        <v>3.1954533551456527E-2</v>
      </c>
      <c r="P135" s="14">
        <f t="shared" si="43"/>
        <v>3.1977965731398335E-2</v>
      </c>
    </row>
    <row r="137" spans="1:16" x14ac:dyDescent="0.25">
      <c r="A137" s="1" t="s">
        <v>152</v>
      </c>
      <c r="B137" s="1" t="s">
        <v>19</v>
      </c>
      <c r="C137" s="1" t="s">
        <v>16</v>
      </c>
      <c r="D137" s="1" t="s">
        <v>106</v>
      </c>
      <c r="E137" s="1" t="s">
        <v>157</v>
      </c>
      <c r="F137" s="1" t="s">
        <v>158</v>
      </c>
      <c r="G137" s="1" t="s">
        <v>7</v>
      </c>
      <c r="H137" s="1">
        <v>3706.5367809999998</v>
      </c>
      <c r="I137" s="1">
        <v>3732.9127979999998</v>
      </c>
      <c r="J137" s="1">
        <v>-2.5470799999999998</v>
      </c>
      <c r="K137" s="1">
        <v>-5.0962100000000001</v>
      </c>
      <c r="L137" s="1">
        <v>-11.377129999999999</v>
      </c>
      <c r="M137" s="2">
        <f>((1+L137/1000)/(1-0.92/1000)-1)*1000</f>
        <v>-10.46675941866515</v>
      </c>
      <c r="N137" s="3">
        <f>J137-1000*((1+K137/1000)^0.515-1)</f>
        <v>8.0719855890234005E-2</v>
      </c>
      <c r="O137" s="2">
        <f>L137-1000*((1+K137/1000)^1.9-1)</f>
        <v>-1.7165402871203579</v>
      </c>
      <c r="P137" s="9">
        <f>M137-1000*((1+K137/1000)^1.9-1)</f>
        <v>-0.80616970578550884</v>
      </c>
    </row>
    <row r="138" spans="1:16" x14ac:dyDescent="0.25">
      <c r="A138" s="1" t="s">
        <v>152</v>
      </c>
      <c r="B138" s="1" t="s">
        <v>19</v>
      </c>
      <c r="C138" s="1" t="s">
        <v>16</v>
      </c>
      <c r="D138" s="1" t="s">
        <v>106</v>
      </c>
      <c r="E138" s="1" t="s">
        <v>155</v>
      </c>
      <c r="F138" s="1" t="s">
        <v>156</v>
      </c>
      <c r="G138" s="1" t="s">
        <v>7</v>
      </c>
      <c r="H138" s="1">
        <v>3667.943886</v>
      </c>
      <c r="I138" s="1">
        <v>3698.8306280000002</v>
      </c>
      <c r="J138" s="1">
        <v>-2.5525699999999998</v>
      </c>
      <c r="K138" s="1">
        <v>-5.1032799999999998</v>
      </c>
      <c r="L138" s="1">
        <v>-11.355040000000001</v>
      </c>
      <c r="M138" s="2">
        <f>((1+L138/1000)/(1-0.92/1000)-1)*1000</f>
        <v>-10.444649077150924</v>
      </c>
      <c r="N138" s="3">
        <f>J138-1000*((1+K138/1000)^0.515-1)</f>
        <v>7.8879945822428521E-2</v>
      </c>
      <c r="O138" s="2">
        <f>L138-1000*((1+K138/1000)^1.9-1)</f>
        <v>-1.6810789572581264</v>
      </c>
      <c r="P138" s="9">
        <f>M138-1000*((1+K138/1000)^1.9-1)</f>
        <v>-0.77068803440904965</v>
      </c>
    </row>
    <row r="139" spans="1:16" x14ac:dyDescent="0.25">
      <c r="A139" s="1" t="s">
        <v>152</v>
      </c>
      <c r="B139" s="1" t="s">
        <v>19</v>
      </c>
      <c r="C139" s="1" t="s">
        <v>16</v>
      </c>
      <c r="D139" s="1" t="s">
        <v>106</v>
      </c>
      <c r="E139" s="1" t="s">
        <v>153</v>
      </c>
      <c r="F139" s="1" t="s">
        <v>154</v>
      </c>
      <c r="G139" s="1" t="s">
        <v>7</v>
      </c>
      <c r="H139" s="1">
        <v>3635.0837849999998</v>
      </c>
      <c r="I139" s="1">
        <v>3664.4323429999999</v>
      </c>
      <c r="J139" s="1">
        <v>-2.5558800000000002</v>
      </c>
      <c r="K139" s="1">
        <v>-5.1058700000000004</v>
      </c>
      <c r="L139" s="1">
        <v>-11.305149999999999</v>
      </c>
      <c r="M139" s="2">
        <f>((1+L139/1000)/(1-0.92/1000)-1)*1000</f>
        <v>-10.394713136085198</v>
      </c>
      <c r="N139" s="3">
        <f>J139-1000*((1+K139/1000)^0.515-1)</f>
        <v>7.6907110629086617E-2</v>
      </c>
      <c r="O139" s="2">
        <f>L139-1000*((1+K139/1000)^1.9-1)</f>
        <v>-1.6262905706914257</v>
      </c>
      <c r="P139" s="9">
        <f>M139-1000*((1+K139/1000)^1.9-1)</f>
        <v>-0.71585370677662397</v>
      </c>
    </row>
    <row r="140" spans="1:16" x14ac:dyDescent="0.25">
      <c r="J140" s="4">
        <f t="shared" ref="J140:P140" si="44">AVERAGE(J137:J139)</f>
        <v>-2.5518433333333332</v>
      </c>
      <c r="K140" s="4">
        <f t="shared" si="44"/>
        <v>-5.1017866666666665</v>
      </c>
      <c r="L140" s="4">
        <f t="shared" si="44"/>
        <v>-11.345773333333334</v>
      </c>
      <c r="M140" s="4">
        <f t="shared" si="44"/>
        <v>-10.435373877300425</v>
      </c>
      <c r="N140" s="4">
        <f t="shared" si="44"/>
        <v>7.883563744724971E-2</v>
      </c>
      <c r="O140" s="4">
        <f t="shared" si="44"/>
        <v>-1.6746366050233032</v>
      </c>
      <c r="P140" s="4">
        <f t="shared" si="44"/>
        <v>-0.76423714899039419</v>
      </c>
    </row>
    <row r="141" spans="1:16" ht="13.8" thickBot="1" x14ac:dyDescent="0.3">
      <c r="J141" s="14">
        <f>STDEV(J137:J139)</f>
        <v>4.4447759598583592E-3</v>
      </c>
      <c r="K141" s="14">
        <f t="shared" ref="K141:P141" si="45">STDEV(K137:K139)</f>
        <v>5.0001433312789924E-3</v>
      </c>
      <c r="L141" s="14">
        <f t="shared" si="45"/>
        <v>3.687388551988173E-2</v>
      </c>
      <c r="M141" s="14">
        <f t="shared" si="45"/>
        <v>3.6907840733340545E-2</v>
      </c>
      <c r="N141" s="14">
        <f t="shared" si="45"/>
        <v>1.9067587762178269E-3</v>
      </c>
      <c r="O141" s="14">
        <f t="shared" si="45"/>
        <v>4.5468458909598157E-2</v>
      </c>
      <c r="P141" s="14">
        <f t="shared" si="45"/>
        <v>4.5502256661144734E-2</v>
      </c>
    </row>
    <row r="143" spans="1:16" x14ac:dyDescent="0.25">
      <c r="A143" s="1" t="s">
        <v>159</v>
      </c>
      <c r="B143" s="1" t="s">
        <v>19</v>
      </c>
      <c r="C143" s="1" t="s">
        <v>16</v>
      </c>
      <c r="D143" s="1" t="s">
        <v>160</v>
      </c>
      <c r="E143" s="1" t="s">
        <v>165</v>
      </c>
      <c r="F143" s="1" t="s">
        <v>166</v>
      </c>
      <c r="G143" s="1" t="s">
        <v>7</v>
      </c>
      <c r="H143" s="1">
        <v>3673.1948579999998</v>
      </c>
      <c r="I143" s="1">
        <v>3643.3733080000002</v>
      </c>
      <c r="J143" s="1">
        <v>-2.5379999999999998</v>
      </c>
      <c r="K143" s="1">
        <v>-5.1008300000000002</v>
      </c>
      <c r="L143" s="1">
        <v>-11.39899</v>
      </c>
      <c r="M143" s="2">
        <f>((1+L143/1000)/(1-0.92/1000)-1)*1000</f>
        <v>-10.488639548384526</v>
      </c>
      <c r="N143" s="3">
        <f>J143-1000*((1+K143/1000)^0.515-1)</f>
        <v>9.2185061748169428E-2</v>
      </c>
      <c r="O143" s="2">
        <f>L143-1000*((1+K143/1000)^1.9-1)</f>
        <v>-1.7296625767357927</v>
      </c>
      <c r="P143" s="9">
        <f>M143-1000*((1+K143/1000)^1.9-1)</f>
        <v>-0.81931212512031948</v>
      </c>
    </row>
    <row r="144" spans="1:16" x14ac:dyDescent="0.25">
      <c r="A144" s="1" t="s">
        <v>159</v>
      </c>
      <c r="B144" s="1" t="s">
        <v>19</v>
      </c>
      <c r="C144" s="1" t="s">
        <v>16</v>
      </c>
      <c r="D144" s="1" t="s">
        <v>160</v>
      </c>
      <c r="E144" s="1" t="s">
        <v>163</v>
      </c>
      <c r="F144" s="1" t="s">
        <v>164</v>
      </c>
      <c r="G144" s="1" t="s">
        <v>7</v>
      </c>
      <c r="H144" s="1">
        <v>3635.7769320000002</v>
      </c>
      <c r="I144" s="1">
        <v>3603.0789770000001</v>
      </c>
      <c r="J144" s="1">
        <v>-2.5419499999999999</v>
      </c>
      <c r="K144" s="1">
        <v>-5.10907</v>
      </c>
      <c r="L144" s="1">
        <v>-11.380699999999999</v>
      </c>
      <c r="M144" s="2">
        <f>((1+L144/1000)/(1-0.92/1000)-1)*1000</f>
        <v>-10.470332706089547</v>
      </c>
      <c r="N144" s="3">
        <f>J144-1000*((1+K144/1000)^0.515-1)</f>
        <v>9.2489208474836992E-2</v>
      </c>
      <c r="O144" s="2">
        <f>L144-1000*((1+K144/1000)^1.9-1)</f>
        <v>-1.6957885259176511</v>
      </c>
      <c r="P144" s="9">
        <f>M144-1000*((1+K144/1000)^1.9-1)</f>
        <v>-0.78542123200719871</v>
      </c>
    </row>
    <row r="145" spans="1:16" x14ac:dyDescent="0.25">
      <c r="A145" s="1" t="s">
        <v>159</v>
      </c>
      <c r="B145" s="1" t="s">
        <v>19</v>
      </c>
      <c r="C145" s="1" t="s">
        <v>16</v>
      </c>
      <c r="D145" s="1" t="s">
        <v>160</v>
      </c>
      <c r="E145" s="1" t="s">
        <v>161</v>
      </c>
      <c r="F145" s="1" t="s">
        <v>162</v>
      </c>
      <c r="G145" s="1" t="s">
        <v>7</v>
      </c>
      <c r="H145" s="1">
        <v>3596.0246339999999</v>
      </c>
      <c r="I145" s="1">
        <v>3566.3799749999998</v>
      </c>
      <c r="J145" s="1">
        <v>-2.5491600000000001</v>
      </c>
      <c r="K145" s="1">
        <v>-5.10161</v>
      </c>
      <c r="L145" s="1">
        <v>-11.384550000000001</v>
      </c>
      <c r="M145" s="2">
        <f>((1+L145/1000)/(1-0.92/1000)-1)*1000</f>
        <v>-10.474186251351213</v>
      </c>
      <c r="N145" s="3">
        <f>J145-1000*((1+K145/1000)^0.515-1)</f>
        <v>8.1427759371194508E-2</v>
      </c>
      <c r="O145" s="2">
        <f>L145-1000*((1+K145/1000)^1.9-1)</f>
        <v>-1.7137473824817082</v>
      </c>
      <c r="P145" s="9">
        <f>M145-1000*((1+K145/1000)^1.9-1)</f>
        <v>-0.80338363383292055</v>
      </c>
    </row>
    <row r="146" spans="1:16" x14ac:dyDescent="0.25">
      <c r="J146" s="4">
        <f t="shared" ref="J146:P146" si="46">AVERAGE(J143:J145)</f>
        <v>-2.5430366666666671</v>
      </c>
      <c r="K146" s="4">
        <f t="shared" si="46"/>
        <v>-5.103836666666667</v>
      </c>
      <c r="L146" s="4">
        <f t="shared" si="46"/>
        <v>-11.38808</v>
      </c>
      <c r="M146" s="4">
        <f t="shared" si="46"/>
        <v>-10.477719501941761</v>
      </c>
      <c r="N146" s="4">
        <f t="shared" si="46"/>
        <v>8.8700676531400305E-2</v>
      </c>
      <c r="O146" s="4">
        <f t="shared" si="46"/>
        <v>-1.7130661617117173</v>
      </c>
      <c r="P146" s="4">
        <f t="shared" si="46"/>
        <v>-0.80270566365347962</v>
      </c>
    </row>
    <row r="147" spans="1:16" ht="13.8" thickBot="1" x14ac:dyDescent="0.3">
      <c r="J147" s="14">
        <f>STDEV(J143:J145)</f>
        <v>5.6588014043024099E-3</v>
      </c>
      <c r="K147" s="14">
        <f t="shared" ref="K147:P147" si="47">STDEV(K143:K145)</f>
        <v>4.5489485964707041E-3</v>
      </c>
      <c r="L147" s="14">
        <f t="shared" si="47"/>
        <v>9.6424426365935931E-3</v>
      </c>
      <c r="M147" s="14">
        <f t="shared" si="47"/>
        <v>9.6513218527320404E-3</v>
      </c>
      <c r="N147" s="14">
        <f t="shared" si="47"/>
        <v>6.3003666022103562E-3</v>
      </c>
      <c r="O147" s="14">
        <f t="shared" si="47"/>
        <v>1.6947297011931168E-2</v>
      </c>
      <c r="P147" s="14">
        <f t="shared" si="47"/>
        <v>1.6955615343431291E-2</v>
      </c>
    </row>
    <row r="149" spans="1:16" x14ac:dyDescent="0.25">
      <c r="A149" s="1" t="s">
        <v>167</v>
      </c>
      <c r="B149" s="1" t="s">
        <v>168</v>
      </c>
      <c r="C149" s="1" t="s">
        <v>16</v>
      </c>
      <c r="D149" s="1" t="s">
        <v>160</v>
      </c>
      <c r="E149" s="1" t="s">
        <v>173</v>
      </c>
      <c r="F149" s="1" t="s">
        <v>174</v>
      </c>
      <c r="G149" s="1" t="s">
        <v>8</v>
      </c>
      <c r="H149" s="1">
        <v>3993.3620139999998</v>
      </c>
      <c r="I149" s="1">
        <v>3934.3380339999999</v>
      </c>
      <c r="J149" s="1">
        <v>8.0887799999999999</v>
      </c>
      <c r="K149" s="1">
        <v>15.68496</v>
      </c>
      <c r="L149" s="1">
        <v>28.83691</v>
      </c>
      <c r="M149" s="2">
        <f>((1+L149/1000)/(1-0.92/1000)-1)*1000</f>
        <v>29.784311566641406</v>
      </c>
      <c r="N149" s="3">
        <f>J149-1000*((1+K149/1000)^0.515-1)</f>
        <v>4.1513921355633698E-2</v>
      </c>
      <c r="O149" s="2">
        <f>L149-1000*((1+K149/1000)^1.9-1)</f>
        <v>-1.1747498604982525</v>
      </c>
      <c r="P149" s="9">
        <f>M149-1000*((1+K149/1000)^1.9-1)</f>
        <v>-0.22734829385684563</v>
      </c>
    </row>
    <row r="150" spans="1:16" x14ac:dyDescent="0.25">
      <c r="A150" s="1" t="s">
        <v>167</v>
      </c>
      <c r="B150" s="1" t="s">
        <v>168</v>
      </c>
      <c r="C150" s="1" t="s">
        <v>16</v>
      </c>
      <c r="D150" s="1" t="s">
        <v>160</v>
      </c>
      <c r="E150" s="1" t="s">
        <v>171</v>
      </c>
      <c r="F150" s="1" t="s">
        <v>172</v>
      </c>
      <c r="G150" s="1" t="s">
        <v>8</v>
      </c>
      <c r="H150" s="1">
        <v>3913.232544</v>
      </c>
      <c r="I150" s="1">
        <v>3974.2638550000001</v>
      </c>
      <c r="J150" s="1">
        <v>8.0698399999999992</v>
      </c>
      <c r="K150" s="1">
        <v>15.6837</v>
      </c>
      <c r="L150" s="1">
        <v>28.75638</v>
      </c>
      <c r="M150" s="2">
        <f>((1+L150/1000)/(1-0.92/1000)-1)*1000</f>
        <v>29.703707410817959</v>
      </c>
      <c r="N150" s="3">
        <f>J150-1000*((1+K150/1000)^0.515-1)</f>
        <v>2.3217941985569368E-2</v>
      </c>
      <c r="O150" s="2">
        <f>L150-1000*((1+K150/1000)^1.9-1)</f>
        <v>-1.252852093391347</v>
      </c>
      <c r="P150" s="9">
        <f>M150-1000*((1+K150/1000)^1.9-1)</f>
        <v>-0.30552468257338816</v>
      </c>
    </row>
    <row r="151" spans="1:16" x14ac:dyDescent="0.25">
      <c r="A151" s="1" t="s">
        <v>167</v>
      </c>
      <c r="B151" s="1" t="s">
        <v>168</v>
      </c>
      <c r="C151" s="1" t="s">
        <v>16</v>
      </c>
      <c r="D151" s="1" t="s">
        <v>160</v>
      </c>
      <c r="E151" s="1" t="s">
        <v>169</v>
      </c>
      <c r="F151" s="1" t="s">
        <v>170</v>
      </c>
      <c r="G151" s="1" t="s">
        <v>8</v>
      </c>
      <c r="H151" s="1">
        <v>3838.7534970000002</v>
      </c>
      <c r="I151" s="1">
        <v>3899.084934</v>
      </c>
      <c r="J151" s="1">
        <v>8.0813000000000006</v>
      </c>
      <c r="K151" s="1">
        <v>15.68267</v>
      </c>
      <c r="L151" s="1">
        <v>28.85277</v>
      </c>
      <c r="M151" s="2">
        <f>((1+L151/1000)/(1-0.92/1000)-1)*1000</f>
        <v>29.800186171277776</v>
      </c>
      <c r="N151" s="3">
        <f>J151-1000*((1+K151/1000)^0.515-1)</f>
        <v>3.5204403582110189E-2</v>
      </c>
      <c r="O151" s="2">
        <f>L151-1000*((1+K151/1000)^1.9-1)</f>
        <v>-1.1544774921342373</v>
      </c>
      <c r="P151" s="9">
        <f>M151-1000*((1+K151/1000)^1.9-1)</f>
        <v>-0.2070613208564609</v>
      </c>
    </row>
    <row r="152" spans="1:16" x14ac:dyDescent="0.25">
      <c r="J152" s="4">
        <f t="shared" ref="J152:P152" si="48">AVERAGE(J149:J151)</f>
        <v>8.0799733333333332</v>
      </c>
      <c r="K152" s="4">
        <f t="shared" si="48"/>
        <v>15.683776666666667</v>
      </c>
      <c r="L152" s="4">
        <f t="shared" si="48"/>
        <v>28.815353333333331</v>
      </c>
      <c r="M152" s="4">
        <f t="shared" si="48"/>
        <v>29.762735049579046</v>
      </c>
      <c r="N152" s="4">
        <f t="shared" si="48"/>
        <v>3.3312088974437749E-2</v>
      </c>
      <c r="O152" s="4">
        <f t="shared" si="48"/>
        <v>-1.1940264820079456</v>
      </c>
      <c r="P152" s="4">
        <f t="shared" si="48"/>
        <v>-0.24664476576223157</v>
      </c>
    </row>
    <row r="153" spans="1:16" ht="13.8" thickBot="1" x14ac:dyDescent="0.3">
      <c r="J153" s="14">
        <f>STDEV(J149:J151)</f>
        <v>9.5394409340034507E-3</v>
      </c>
      <c r="K153" s="14">
        <f t="shared" ref="K153:P153" si="49">STDEV(K149:K151)</f>
        <v>1.1469234208672074E-3</v>
      </c>
      <c r="L153" s="14">
        <f t="shared" si="49"/>
        <v>5.1684382876583779E-2</v>
      </c>
      <c r="M153" s="14">
        <f t="shared" si="49"/>
        <v>5.1731976294864361E-2</v>
      </c>
      <c r="N153" s="14">
        <f t="shared" si="49"/>
        <v>9.2936191125020159E-3</v>
      </c>
      <c r="O153" s="14">
        <f t="shared" si="49"/>
        <v>5.1943061574620343E-2</v>
      </c>
      <c r="P153" s="14">
        <f t="shared" si="49"/>
        <v>5.199061233671054E-2</v>
      </c>
    </row>
    <row r="155" spans="1:16" x14ac:dyDescent="0.25">
      <c r="A155" s="1" t="s">
        <v>175</v>
      </c>
      <c r="B155" s="1" t="s">
        <v>176</v>
      </c>
      <c r="C155" s="1" t="s">
        <v>16</v>
      </c>
      <c r="D155" s="1" t="s">
        <v>160</v>
      </c>
      <c r="E155" s="1" t="s">
        <v>181</v>
      </c>
      <c r="F155" s="1" t="s">
        <v>182</v>
      </c>
      <c r="G155" s="1" t="s">
        <v>8</v>
      </c>
      <c r="H155" s="1">
        <v>3966.42776</v>
      </c>
      <c r="I155" s="1">
        <v>4068.7670130000001</v>
      </c>
      <c r="J155" s="1">
        <v>2.9499599999999999</v>
      </c>
      <c r="K155" s="1">
        <v>5.9407199999999998</v>
      </c>
      <c r="L155" s="1">
        <v>10.53675</v>
      </c>
      <c r="M155" s="2">
        <f>((1+L155/1000)/(1-0.92/1000)-1)*1000</f>
        <v>11.467299915922657</v>
      </c>
      <c r="N155" s="3">
        <f>J155-1000*((1+K155/1000)^0.515-1)</f>
        <v>-0.10511616455136252</v>
      </c>
      <c r="O155" s="2">
        <f>L155-1000*((1+K155/1000)^1.9-1)</f>
        <v>-0.78078682617575623</v>
      </c>
      <c r="P155" s="9">
        <f>M155-1000*((1+K155/1000)^1.9-1)</f>
        <v>0.14976308974690156</v>
      </c>
    </row>
    <row r="156" spans="1:16" x14ac:dyDescent="0.25">
      <c r="A156" s="1" t="s">
        <v>175</v>
      </c>
      <c r="B156" s="1" t="s">
        <v>176</v>
      </c>
      <c r="C156" s="1" t="s">
        <v>16</v>
      </c>
      <c r="D156" s="1" t="s">
        <v>160</v>
      </c>
      <c r="E156" s="1" t="s">
        <v>179</v>
      </c>
      <c r="F156" s="1" t="s">
        <v>180</v>
      </c>
      <c r="G156" s="1" t="s">
        <v>8</v>
      </c>
      <c r="H156" s="1">
        <v>3859.050804</v>
      </c>
      <c r="I156" s="1">
        <v>3985.4434139999998</v>
      </c>
      <c r="J156" s="1">
        <v>2.9499599999999999</v>
      </c>
      <c r="K156" s="1">
        <v>5.9420599999999997</v>
      </c>
      <c r="L156" s="1">
        <v>10.519690000000001</v>
      </c>
      <c r="M156" s="2">
        <f>((1+L156/1000)/(1-0.92/1000)-1)*1000</f>
        <v>11.450224206269732</v>
      </c>
      <c r="N156" s="3">
        <f>J156-1000*((1+K156/1000)^0.515-1)</f>
        <v>-0.10580428470666359</v>
      </c>
      <c r="O156" s="2">
        <f>L156-1000*((1+K156/1000)^1.9-1)</f>
        <v>-0.80040643624121088</v>
      </c>
      <c r="P156" s="9">
        <f>M156-1000*((1+K156/1000)^1.9-1)</f>
        <v>0.13012777002852083</v>
      </c>
    </row>
    <row r="157" spans="1:16" x14ac:dyDescent="0.25">
      <c r="A157" s="1" t="s">
        <v>175</v>
      </c>
      <c r="B157" s="1" t="s">
        <v>176</v>
      </c>
      <c r="C157" s="1" t="s">
        <v>16</v>
      </c>
      <c r="D157" s="1" t="s">
        <v>160</v>
      </c>
      <c r="E157" s="1" t="s">
        <v>177</v>
      </c>
      <c r="F157" s="1" t="s">
        <v>178</v>
      </c>
      <c r="G157" s="1" t="s">
        <v>8</v>
      </c>
      <c r="H157" s="1">
        <v>3763.8376680000001</v>
      </c>
      <c r="I157" s="1">
        <v>3847.7456259999999</v>
      </c>
      <c r="J157" s="1">
        <v>2.9590399999999999</v>
      </c>
      <c r="K157" s="1">
        <v>5.9377199999999997</v>
      </c>
      <c r="L157" s="1">
        <v>10.49939</v>
      </c>
      <c r="M157" s="2">
        <f>((1+L157/1000)/(1-0.92/1000)-1)*1000</f>
        <v>11.429905513072214</v>
      </c>
      <c r="N157" s="3">
        <f>J157-1000*((1+K157/1000)^0.515-1)</f>
        <v>-9.4495595427758872E-2</v>
      </c>
      <c r="O157" s="2">
        <f>L157-1000*((1+K157/1000)^1.9-1)</f>
        <v>-0.81241636700546138</v>
      </c>
      <c r="P157" s="9">
        <f>M157-1000*((1+K157/1000)^1.9-1)</f>
        <v>0.11809914606675243</v>
      </c>
    </row>
    <row r="158" spans="1:16" x14ac:dyDescent="0.25">
      <c r="J158" s="4">
        <f t="shared" ref="J158:P158" si="50">AVERAGE(J155:J157)</f>
        <v>2.9529866666666664</v>
      </c>
      <c r="K158" s="4">
        <f t="shared" si="50"/>
        <v>5.9401666666666664</v>
      </c>
      <c r="L158" s="4">
        <f t="shared" si="50"/>
        <v>10.518610000000001</v>
      </c>
      <c r="M158" s="4">
        <f t="shared" si="50"/>
        <v>11.449143211754867</v>
      </c>
      <c r="N158" s="4">
        <f t="shared" si="50"/>
        <v>-0.10180534822859499</v>
      </c>
      <c r="O158" s="4">
        <f t="shared" si="50"/>
        <v>-0.79786987647414287</v>
      </c>
      <c r="P158" s="4">
        <f t="shared" si="50"/>
        <v>0.13266333528072494</v>
      </c>
    </row>
    <row r="159" spans="1:16" ht="13.8" thickBot="1" x14ac:dyDescent="0.3">
      <c r="J159" s="14">
        <f>STDEV(J155:J157)</f>
        <v>5.242340444241789E-3</v>
      </c>
      <c r="K159" s="14">
        <f t="shared" ref="K159:P159" si="51">STDEV(K155:K157)</f>
        <v>2.2222811103308729E-3</v>
      </c>
      <c r="L159" s="14">
        <f t="shared" si="51"/>
        <v>1.8703400760289392E-2</v>
      </c>
      <c r="M159" s="14">
        <f t="shared" si="51"/>
        <v>1.8720623734031713E-2</v>
      </c>
      <c r="N159" s="14">
        <f t="shared" si="51"/>
        <v>6.3397745893707877E-3</v>
      </c>
      <c r="O159" s="14">
        <f t="shared" si="51"/>
        <v>1.5966607807027376E-2</v>
      </c>
      <c r="P159" s="14">
        <f t="shared" si="51"/>
        <v>1.5983527480066869E-2</v>
      </c>
    </row>
    <row r="161" spans="1:16" x14ac:dyDescent="0.25">
      <c r="A161" s="1" t="s">
        <v>183</v>
      </c>
      <c r="B161" s="1" t="s">
        <v>184</v>
      </c>
      <c r="C161" s="1" t="s">
        <v>16</v>
      </c>
      <c r="D161" s="1" t="s">
        <v>160</v>
      </c>
      <c r="E161" s="1" t="s">
        <v>189</v>
      </c>
      <c r="F161" s="1" t="s">
        <v>190</v>
      </c>
      <c r="G161" s="1" t="s">
        <v>8</v>
      </c>
      <c r="H161" s="1">
        <v>4026.9370610000001</v>
      </c>
      <c r="I161" s="1">
        <v>3989.22847</v>
      </c>
      <c r="J161" s="1">
        <v>1.18937</v>
      </c>
      <c r="K161" s="1">
        <v>2.2839499999999999</v>
      </c>
      <c r="L161" s="1">
        <v>3.3282099999999999</v>
      </c>
      <c r="M161" s="2">
        <f>((1+L161/1000)/(1-0.92/1000)-1)*1000</f>
        <v>4.2521219521960418</v>
      </c>
      <c r="N161" s="3">
        <f>J161-1000*((1+K161/1000)^0.515-1)</f>
        <v>1.3786481126631278E-2</v>
      </c>
      <c r="O161" s="2">
        <f>L161-1000*((1+K161/1000)^1.9-1)</f>
        <v>-1.0157547062626375</v>
      </c>
      <c r="P161" s="9">
        <f>M161-1000*((1+K161/1000)^1.9-1)</f>
        <v>-9.1842754066595589E-2</v>
      </c>
    </row>
    <row r="162" spans="1:16" x14ac:dyDescent="0.25">
      <c r="A162" s="1" t="s">
        <v>183</v>
      </c>
      <c r="B162" s="1" t="s">
        <v>184</v>
      </c>
      <c r="C162" s="1" t="s">
        <v>16</v>
      </c>
      <c r="D162" s="1" t="s">
        <v>160</v>
      </c>
      <c r="E162" s="1" t="s">
        <v>187</v>
      </c>
      <c r="F162" s="1" t="s">
        <v>188</v>
      </c>
      <c r="G162" s="1" t="s">
        <v>8</v>
      </c>
      <c r="H162" s="1">
        <v>3968.8976779999998</v>
      </c>
      <c r="I162" s="1">
        <v>3903.8747779999999</v>
      </c>
      <c r="J162" s="1">
        <v>1.1850799999999999</v>
      </c>
      <c r="K162" s="1">
        <v>2.2795700000000001</v>
      </c>
      <c r="L162" s="1">
        <v>3.2369500000000002</v>
      </c>
      <c r="M162" s="2">
        <f>((1+L162/1000)/(1-0.92/1000)-1)*1000</f>
        <v>4.1607779156824787</v>
      </c>
      <c r="N162" s="3">
        <f>J162-1000*((1+K162/1000)^0.515-1)</f>
        <v>1.174968906930185E-2</v>
      </c>
      <c r="O162" s="2">
        <f>L162-1000*((1+K162/1000)^1.9-1)</f>
        <v>-1.0986756182844886</v>
      </c>
      <c r="P162" s="9">
        <f>M162-1000*((1+K162/1000)^1.9-1)</f>
        <v>-0.1748477026020101</v>
      </c>
    </row>
    <row r="163" spans="1:16" x14ac:dyDescent="0.25">
      <c r="A163" s="1" t="s">
        <v>183</v>
      </c>
      <c r="B163" s="1" t="s">
        <v>184</v>
      </c>
      <c r="C163" s="1" t="s">
        <v>16</v>
      </c>
      <c r="D163" s="1" t="s">
        <v>160</v>
      </c>
      <c r="E163" s="1" t="s">
        <v>185</v>
      </c>
      <c r="F163" s="1" t="s">
        <v>186</v>
      </c>
      <c r="G163" s="1" t="s">
        <v>8</v>
      </c>
      <c r="H163" s="1">
        <v>3913.380909</v>
      </c>
      <c r="I163" s="1">
        <v>3866.224021</v>
      </c>
      <c r="J163" s="1">
        <v>1.19577</v>
      </c>
      <c r="K163" s="1">
        <v>2.2801399999999998</v>
      </c>
      <c r="L163" s="1">
        <v>3.1925500000000002</v>
      </c>
      <c r="M163" s="2">
        <f>((1+L163/1000)/(1-0.92/1000)-1)*1000</f>
        <v>4.1163370300678626</v>
      </c>
      <c r="N163" s="3">
        <f>J163-1000*((1+K163/1000)^0.515-1)</f>
        <v>2.2146463107790115E-2</v>
      </c>
      <c r="O163" s="2">
        <f>L163-1000*((1+K163/1000)^1.9-1)</f>
        <v>-1.1441608402063701</v>
      </c>
      <c r="P163" s="9">
        <f>M163-1000*((1+K163/1000)^1.9-1)</f>
        <v>-0.22037381013850776</v>
      </c>
    </row>
    <row r="164" spans="1:16" x14ac:dyDescent="0.25">
      <c r="J164" s="4">
        <f t="shared" ref="J164:P164" si="52">AVERAGE(J161:J163)</f>
        <v>1.1900733333333333</v>
      </c>
      <c r="K164" s="4">
        <f t="shared" si="52"/>
        <v>2.2812199999999998</v>
      </c>
      <c r="L164" s="4">
        <f t="shared" si="52"/>
        <v>3.2525700000000004</v>
      </c>
      <c r="M164" s="4">
        <f t="shared" si="52"/>
        <v>4.1764122993154613</v>
      </c>
      <c r="N164" s="4">
        <f t="shared" si="52"/>
        <v>1.589421110124108E-2</v>
      </c>
      <c r="O164" s="4">
        <f t="shared" si="52"/>
        <v>-1.0861970549178321</v>
      </c>
      <c r="P164" s="4">
        <f t="shared" si="52"/>
        <v>-0.16235475560237114</v>
      </c>
    </row>
    <row r="165" spans="1:16" ht="13.8" thickBot="1" x14ac:dyDescent="0.3">
      <c r="J165" s="14">
        <f>STDEV(J161:J163)</f>
        <v>5.3795941606531762E-3</v>
      </c>
      <c r="K165" s="14">
        <f t="shared" ref="K165:P165" si="53">STDEV(K161:K163)</f>
        <v>2.3813651546958975E-3</v>
      </c>
      <c r="L165" s="14">
        <f t="shared" si="53"/>
        <v>6.9165722724482362E-2</v>
      </c>
      <c r="M165" s="14">
        <f t="shared" si="53"/>
        <v>6.9229413785083987E-2</v>
      </c>
      <c r="N165" s="14">
        <f t="shared" si="53"/>
        <v>5.5095482424829889E-3</v>
      </c>
      <c r="O165" s="14">
        <f t="shared" si="53"/>
        <v>6.5106218722681894E-2</v>
      </c>
      <c r="P165" s="14">
        <f t="shared" si="53"/>
        <v>6.5169880982644868E-2</v>
      </c>
    </row>
    <row r="167" spans="1:16" x14ac:dyDescent="0.25">
      <c r="A167" s="1" t="s">
        <v>191</v>
      </c>
      <c r="B167" s="1" t="s">
        <v>192</v>
      </c>
      <c r="C167" s="1" t="s">
        <v>16</v>
      </c>
      <c r="D167" s="1" t="s">
        <v>160</v>
      </c>
      <c r="E167" s="1" t="s">
        <v>197</v>
      </c>
      <c r="F167" s="1" t="s">
        <v>198</v>
      </c>
      <c r="G167" s="1" t="s">
        <v>8</v>
      </c>
      <c r="H167" s="1">
        <v>3789.9677339999998</v>
      </c>
      <c r="I167" s="1">
        <v>3796.9318640000001</v>
      </c>
      <c r="J167" s="1">
        <v>7.8377999999999997</v>
      </c>
      <c r="K167" s="1">
        <v>15.20377</v>
      </c>
      <c r="L167" s="1">
        <v>27.820989999999998</v>
      </c>
      <c r="M167" s="2">
        <f>((1+L167/1000)/(1-0.92/1000)-1)*1000</f>
        <v>28.767456059574759</v>
      </c>
      <c r="N167" s="3">
        <f>J167-1000*((1+K167/1000)^0.515-1)</f>
        <v>3.6511544332700652E-2</v>
      </c>
      <c r="O167" s="2">
        <f>L167-1000*((1+K167/1000)^1.9-1)</f>
        <v>-1.2637104570968809</v>
      </c>
      <c r="P167" s="9">
        <f>M167-1000*((1+K167/1000)^1.9-1)</f>
        <v>-0.31724439752212064</v>
      </c>
    </row>
    <row r="168" spans="1:16" x14ac:dyDescent="0.25">
      <c r="A168" s="1" t="s">
        <v>191</v>
      </c>
      <c r="B168" s="1" t="s">
        <v>192</v>
      </c>
      <c r="C168" s="1" t="s">
        <v>16</v>
      </c>
      <c r="D168" s="1" t="s">
        <v>160</v>
      </c>
      <c r="E168" s="1" t="s">
        <v>195</v>
      </c>
      <c r="F168" s="1" t="s">
        <v>196</v>
      </c>
      <c r="G168" s="1" t="s">
        <v>8</v>
      </c>
      <c r="H168" s="1">
        <v>3696.0931460000002</v>
      </c>
      <c r="I168" s="1">
        <v>3757.9473849999999</v>
      </c>
      <c r="J168" s="1">
        <v>7.8357900000000003</v>
      </c>
      <c r="K168" s="1">
        <v>15.20356</v>
      </c>
      <c r="L168" s="1">
        <v>27.87058</v>
      </c>
      <c r="M168" s="2">
        <f>((1+L168/1000)/(1-0.92/1000)-1)*1000</f>
        <v>28.817091724386621</v>
      </c>
      <c r="N168" s="3">
        <f>J168-1000*((1+K168/1000)^0.515-1)</f>
        <v>3.4608905749125007E-2</v>
      </c>
      <c r="O168" s="2">
        <f>L168-1000*((1+K168/1000)^1.9-1)</f>
        <v>-1.2137160015882387</v>
      </c>
      <c r="P168" s="9">
        <f>M168-1000*((1+K168/1000)^1.9-1)</f>
        <v>-0.26720427720161766</v>
      </c>
    </row>
    <row r="169" spans="1:16" x14ac:dyDescent="0.25">
      <c r="A169" s="1" t="s">
        <v>191</v>
      </c>
      <c r="B169" s="1" t="s">
        <v>192</v>
      </c>
      <c r="C169" s="1" t="s">
        <v>16</v>
      </c>
      <c r="D169" s="1" t="s">
        <v>160</v>
      </c>
      <c r="E169" s="1" t="s">
        <v>193</v>
      </c>
      <c r="F169" s="1" t="s">
        <v>194</v>
      </c>
      <c r="G169" s="1" t="s">
        <v>8</v>
      </c>
      <c r="H169" s="1">
        <v>3609.3736699999999</v>
      </c>
      <c r="I169" s="1">
        <v>3673.2275490000002</v>
      </c>
      <c r="J169" s="1">
        <v>7.8300200000000002</v>
      </c>
      <c r="K169" s="1">
        <v>15.20383</v>
      </c>
      <c r="L169" s="1">
        <v>27.855550000000001</v>
      </c>
      <c r="M169" s="2">
        <f>((1+L169/1000)/(1-0.92/1000)-1)*1000</f>
        <v>28.802047884053383</v>
      </c>
      <c r="N169" s="3">
        <f>J169-1000*((1+K169/1000)^0.515-1)</f>
        <v>2.8700869644356253E-2</v>
      </c>
      <c r="O169" s="2">
        <f>L169-1000*((1+K169/1000)^1.9-1)</f>
        <v>-1.2292660158272426</v>
      </c>
      <c r="P169" s="9">
        <f>M169-1000*((1+K169/1000)^1.9-1)</f>
        <v>-0.28276813177386018</v>
      </c>
    </row>
    <row r="170" spans="1:16" x14ac:dyDescent="0.25">
      <c r="J170" s="4">
        <f t="shared" ref="J170:P170" si="54">AVERAGE(J167:J169)</f>
        <v>7.8345366666666676</v>
      </c>
      <c r="K170" s="4">
        <f t="shared" si="54"/>
        <v>15.203719999999999</v>
      </c>
      <c r="L170" s="4">
        <f t="shared" si="54"/>
        <v>27.849040000000002</v>
      </c>
      <c r="M170" s="4">
        <f t="shared" si="54"/>
        <v>28.795531889338253</v>
      </c>
      <c r="N170" s="4">
        <f t="shared" si="54"/>
        <v>3.3273773242060635E-2</v>
      </c>
      <c r="O170" s="4">
        <f t="shared" si="54"/>
        <v>-1.2355641581707875</v>
      </c>
      <c r="P170" s="4">
        <f t="shared" si="54"/>
        <v>-0.28907226883253284</v>
      </c>
    </row>
    <row r="171" spans="1:16" ht="13.8" thickBot="1" x14ac:dyDescent="0.3">
      <c r="J171" s="14">
        <f>STDEV(J167:J169)</f>
        <v>4.0385929893134338E-3</v>
      </c>
      <c r="K171" s="14">
        <f t="shared" ref="K171:P171" si="55">STDEV(K167:K169)</f>
        <v>1.4177446878791189E-4</v>
      </c>
      <c r="L171" s="14">
        <f t="shared" si="55"/>
        <v>2.5427880367817929E-2</v>
      </c>
      <c r="M171" s="14">
        <f t="shared" si="55"/>
        <v>2.5451295559845061E-2</v>
      </c>
      <c r="N171" s="14">
        <f t="shared" si="55"/>
        <v>4.072909755979251E-3</v>
      </c>
      <c r="O171" s="14">
        <f t="shared" si="55"/>
        <v>2.5585373617285048E-2</v>
      </c>
      <c r="P171" s="14">
        <f t="shared" si="55"/>
        <v>2.5608787914766701E-2</v>
      </c>
    </row>
    <row r="173" spans="1:16" x14ac:dyDescent="0.25">
      <c r="A173" s="1" t="s">
        <v>199</v>
      </c>
      <c r="B173" s="1" t="s">
        <v>200</v>
      </c>
      <c r="C173" s="1" t="s">
        <v>16</v>
      </c>
      <c r="D173" s="1" t="s">
        <v>160</v>
      </c>
      <c r="E173" s="1" t="s">
        <v>205</v>
      </c>
      <c r="F173" s="1" t="s">
        <v>206</v>
      </c>
      <c r="G173" s="1" t="s">
        <v>8</v>
      </c>
      <c r="H173" s="1">
        <v>4098.1042020000004</v>
      </c>
      <c r="I173" s="1">
        <v>4201.2240830000001</v>
      </c>
      <c r="J173" s="1">
        <v>3.1395</v>
      </c>
      <c r="K173" s="1">
        <v>6.1517600000000003</v>
      </c>
      <c r="L173" s="1">
        <v>10.74708</v>
      </c>
      <c r="M173" s="2">
        <f>((1+L173/1000)/(1-0.92/1000)-1)*1000</f>
        <v>11.677823597709969</v>
      </c>
      <c r="N173" s="3">
        <f>J173-1000*((1+K173/1000)^0.515-1)</f>
        <v>-2.3944475850152358E-2</v>
      </c>
      <c r="O173" s="2">
        <f>L173-1000*((1+K173/1000)^1.9-1)</f>
        <v>-0.97361412535248171</v>
      </c>
      <c r="P173" s="9">
        <f>M173-1000*((1+K173/1000)^1.9-1)</f>
        <v>-4.2870527642513423E-2</v>
      </c>
    </row>
    <row r="174" spans="1:16" x14ac:dyDescent="0.25">
      <c r="A174" s="1" t="s">
        <v>199</v>
      </c>
      <c r="B174" s="1" t="s">
        <v>200</v>
      </c>
      <c r="C174" s="1" t="s">
        <v>16</v>
      </c>
      <c r="D174" s="1" t="s">
        <v>160</v>
      </c>
      <c r="E174" s="1" t="s">
        <v>203</v>
      </c>
      <c r="F174" s="1" t="s">
        <v>204</v>
      </c>
      <c r="G174" s="1" t="s">
        <v>8</v>
      </c>
      <c r="H174" s="1">
        <v>4037.6460240000001</v>
      </c>
      <c r="I174" s="1">
        <v>3953.376593</v>
      </c>
      <c r="J174" s="1">
        <v>3.1479400000000002</v>
      </c>
      <c r="K174" s="1">
        <v>6.14405</v>
      </c>
      <c r="L174" s="1">
        <v>10.69924</v>
      </c>
      <c r="M174" s="2">
        <f>((1+L174/1000)/(1-0.92/1000)-1)*1000</f>
        <v>11.629939544381074</v>
      </c>
      <c r="N174" s="3">
        <f>J174-1000*((1+K174/1000)^0.515-1)</f>
        <v>-1.1545611500922703E-2</v>
      </c>
      <c r="O174" s="2">
        <f>L174-1000*((1+K174/1000)^1.9-1)</f>
        <v>-1.0067240956180825</v>
      </c>
      <c r="P174" s="9">
        <f>M174-1000*((1+K174/1000)^1.9-1)</f>
        <v>-7.6024551237008353E-2</v>
      </c>
    </row>
    <row r="175" spans="1:16" x14ac:dyDescent="0.25">
      <c r="A175" s="1" t="s">
        <v>199</v>
      </c>
      <c r="B175" s="1" t="s">
        <v>200</v>
      </c>
      <c r="C175" s="1" t="s">
        <v>16</v>
      </c>
      <c r="D175" s="1" t="s">
        <v>160</v>
      </c>
      <c r="E175" s="1" t="s">
        <v>201</v>
      </c>
      <c r="F175" s="1" t="s">
        <v>202</v>
      </c>
      <c r="G175" s="1" t="s">
        <v>8</v>
      </c>
      <c r="H175" s="1">
        <v>3983.6996530000001</v>
      </c>
      <c r="I175" s="1">
        <v>4062.7815569999998</v>
      </c>
      <c r="J175" s="1">
        <v>3.1476700000000002</v>
      </c>
      <c r="K175" s="1">
        <v>6.1438199999999998</v>
      </c>
      <c r="L175" s="1">
        <v>10.669370000000001</v>
      </c>
      <c r="M175" s="2">
        <f>((1+L175/1000)/(1-0.92/1000)-1)*1000</f>
        <v>11.600042038675706</v>
      </c>
      <c r="N175" s="3">
        <f>J175-1000*((1+K175/1000)^0.515-1)</f>
        <v>-1.1697512857169468E-2</v>
      </c>
      <c r="O175" s="2">
        <f>L175-1000*((1+K175/1000)^1.9-1)</f>
        <v>-1.0361546799486749</v>
      </c>
      <c r="P175" s="9">
        <f>M175-1000*((1+K175/1000)^1.9-1)</f>
        <v>-0.10548264127296925</v>
      </c>
    </row>
    <row r="176" spans="1:16" x14ac:dyDescent="0.25">
      <c r="J176" s="4">
        <f t="shared" ref="J176:P176" si="56">AVERAGE(J173:J175)</f>
        <v>3.1450366666666665</v>
      </c>
      <c r="K176" s="4">
        <f t="shared" si="56"/>
        <v>6.1465433333333337</v>
      </c>
      <c r="L176" s="4">
        <f t="shared" si="56"/>
        <v>10.70523</v>
      </c>
      <c r="M176" s="4">
        <f t="shared" si="56"/>
        <v>11.635935060255582</v>
      </c>
      <c r="N176" s="4">
        <f t="shared" si="56"/>
        <v>-1.5729200069414844E-2</v>
      </c>
      <c r="O176" s="4">
        <f t="shared" si="56"/>
        <v>-1.0054976336397463</v>
      </c>
      <c r="P176" s="4">
        <f t="shared" si="56"/>
        <v>-7.4792573384163674E-2</v>
      </c>
    </row>
    <row r="177" spans="1:16" ht="13.8" thickBot="1" x14ac:dyDescent="0.3">
      <c r="J177" s="14">
        <f>STDEV(J173:J175)</f>
        <v>4.7967940682641982E-3</v>
      </c>
      <c r="K177" s="14">
        <f t="shared" ref="K177:P177" si="57">STDEV(K173:K175)</f>
        <v>4.519229285324603E-3</v>
      </c>
      <c r="L177" s="14">
        <f t="shared" si="57"/>
        <v>3.9199758927830085E-2</v>
      </c>
      <c r="M177" s="14">
        <f t="shared" si="57"/>
        <v>3.9235855915236852E-2</v>
      </c>
      <c r="N177" s="14">
        <f t="shared" si="57"/>
        <v>7.1150429106707968E-3</v>
      </c>
      <c r="O177" s="14">
        <f t="shared" si="57"/>
        <v>3.1288310901007178E-2</v>
      </c>
      <c r="P177" s="14">
        <f t="shared" si="57"/>
        <v>3.1324232159634854E-2</v>
      </c>
    </row>
    <row r="179" spans="1:16" x14ac:dyDescent="0.25">
      <c r="A179" s="1" t="s">
        <v>207</v>
      </c>
      <c r="B179" s="1" t="s">
        <v>208</v>
      </c>
      <c r="C179" s="1" t="s">
        <v>16</v>
      </c>
      <c r="D179" s="1" t="s">
        <v>160</v>
      </c>
      <c r="E179" s="1" t="s">
        <v>212</v>
      </c>
      <c r="F179" s="1" t="s">
        <v>213</v>
      </c>
      <c r="G179" s="1" t="s">
        <v>8</v>
      </c>
      <c r="H179" s="1">
        <v>3940.0922839999998</v>
      </c>
      <c r="I179" s="1">
        <v>3971.3827999999999</v>
      </c>
      <c r="J179" s="1">
        <v>3.1114000000000002</v>
      </c>
      <c r="K179" s="1">
        <v>6.0829599999999999</v>
      </c>
      <c r="L179" s="1">
        <v>10.435829999999999</v>
      </c>
      <c r="M179" s="2">
        <f>((1+L179/1000)/(1-0.92/1000)-1)*1000</f>
        <v>11.36628698402542</v>
      </c>
      <c r="N179" s="3">
        <f>J179-1000*((1+K179/1000)^0.515-1)</f>
        <v>-1.6717124659768157E-2</v>
      </c>
      <c r="O179" s="2">
        <f>L179-1000*((1+K179/1000)^1.9-1)</f>
        <v>-1.1534246498250766</v>
      </c>
      <c r="P179" s="9">
        <f>M179-1000*((1+K179/1000)^1.9-1)</f>
        <v>-0.22296766579965599</v>
      </c>
    </row>
    <row r="180" spans="1:16" x14ac:dyDescent="0.25">
      <c r="A180" s="1" t="s">
        <v>207</v>
      </c>
      <c r="B180" s="1" t="s">
        <v>208</v>
      </c>
      <c r="C180" s="1" t="s">
        <v>16</v>
      </c>
      <c r="D180" s="1" t="s">
        <v>160</v>
      </c>
      <c r="E180" s="1" t="s">
        <v>210</v>
      </c>
      <c r="F180" s="1" t="s">
        <v>211</v>
      </c>
      <c r="G180" s="1" t="s">
        <v>8</v>
      </c>
      <c r="H180" s="1">
        <v>3884.8041830000002</v>
      </c>
      <c r="I180" s="1">
        <v>3907.4001109999999</v>
      </c>
      <c r="J180" s="1">
        <v>3.1252200000000001</v>
      </c>
      <c r="K180" s="1">
        <v>6.0850499999999998</v>
      </c>
      <c r="L180" s="1">
        <v>10.47156</v>
      </c>
      <c r="M180" s="2">
        <f>((1+L180/1000)/(1-0.92/1000)-1)*1000</f>
        <v>11.402049885895105</v>
      </c>
      <c r="N180" s="3">
        <f>J180-1000*((1+K180/1000)^0.515-1)</f>
        <v>-3.9703129035957296E-3</v>
      </c>
      <c r="O180" s="2">
        <f>L180-1000*((1+K180/1000)^1.9-1)</f>
        <v>-1.1216873868507466</v>
      </c>
      <c r="P180" s="9">
        <f>M180-1000*((1+K180/1000)^1.9-1)</f>
        <v>-0.19119750095564214</v>
      </c>
    </row>
    <row r="181" spans="1:16" x14ac:dyDescent="0.25">
      <c r="A181" s="1" t="s">
        <v>207</v>
      </c>
      <c r="B181" s="1" t="s">
        <v>208</v>
      </c>
      <c r="C181" s="1" t="s">
        <v>16</v>
      </c>
      <c r="D181" s="1" t="s">
        <v>160</v>
      </c>
      <c r="E181" s="1" t="s">
        <v>20</v>
      </c>
      <c r="F181" s="1" t="s">
        <v>209</v>
      </c>
      <c r="G181" s="1" t="s">
        <v>8</v>
      </c>
      <c r="H181" s="1">
        <v>3837.145927</v>
      </c>
      <c r="I181" s="1">
        <v>3854.7350649999998</v>
      </c>
      <c r="J181" s="1">
        <v>3.1198399999999999</v>
      </c>
      <c r="K181" s="1">
        <v>6.0785</v>
      </c>
      <c r="L181" s="1">
        <v>10.52298</v>
      </c>
      <c r="M181" s="2">
        <f>((1+L181/1000)/(1-0.92/1000)-1)*1000</f>
        <v>11.453517235856969</v>
      </c>
      <c r="N181" s="3">
        <f>J181-1000*((1+K181/1000)^0.515-1)</f>
        <v>-5.9869681411210962E-3</v>
      </c>
      <c r="O181" s="2">
        <f>L181-1000*((1+K181/1000)^1.9-1)</f>
        <v>-1.0577542885980709</v>
      </c>
      <c r="P181" s="9">
        <f>M181-1000*((1+K181/1000)^1.9-1)</f>
        <v>-0.12721705274110207</v>
      </c>
    </row>
    <row r="182" spans="1:16" x14ac:dyDescent="0.25">
      <c r="J182" s="4">
        <f t="shared" ref="J182:P182" si="58">AVERAGE(J179:J181)</f>
        <v>3.1188199999999999</v>
      </c>
      <c r="K182" s="4">
        <f t="shared" si="58"/>
        <v>6.0821700000000005</v>
      </c>
      <c r="L182" s="4">
        <f t="shared" si="58"/>
        <v>10.476789999999999</v>
      </c>
      <c r="M182" s="4">
        <f t="shared" si="58"/>
        <v>11.407284701925832</v>
      </c>
      <c r="N182" s="4">
        <f t="shared" si="58"/>
        <v>-8.8914685681616614E-3</v>
      </c>
      <c r="O182" s="4">
        <f t="shared" si="58"/>
        <v>-1.1109554417579648</v>
      </c>
      <c r="P182" s="4">
        <f t="shared" si="58"/>
        <v>-0.1804607398321334</v>
      </c>
    </row>
    <row r="183" spans="1:16" ht="13.8" thickBot="1" x14ac:dyDescent="0.3">
      <c r="J183" s="14">
        <f>STDEV(J179:J181)</f>
        <v>6.9662328413568992E-3</v>
      </c>
      <c r="K183" s="14">
        <f t="shared" ref="K183:P183" si="59">STDEV(K179:K181)</f>
        <v>3.3456987312068982E-3</v>
      </c>
      <c r="L183" s="14">
        <f t="shared" si="59"/>
        <v>4.3809762610633365E-2</v>
      </c>
      <c r="M183" s="14">
        <f t="shared" si="59"/>
        <v>4.3850104706893711E-2</v>
      </c>
      <c r="N183" s="14">
        <f t="shared" si="59"/>
        <v>6.8518168783785385E-3</v>
      </c>
      <c r="O183" s="14">
        <f t="shared" si="59"/>
        <v>4.8729718739515697E-2</v>
      </c>
      <c r="P183" s="14">
        <f t="shared" si="59"/>
        <v>4.8769903678802719E-2</v>
      </c>
    </row>
    <row r="185" spans="1:16" x14ac:dyDescent="0.25">
      <c r="A185" s="1" t="s">
        <v>214</v>
      </c>
      <c r="B185" s="1" t="s">
        <v>19</v>
      </c>
      <c r="C185" s="1" t="s">
        <v>16</v>
      </c>
      <c r="D185" s="1" t="s">
        <v>160</v>
      </c>
      <c r="E185" s="1" t="s">
        <v>219</v>
      </c>
      <c r="F185" s="1" t="s">
        <v>220</v>
      </c>
      <c r="G185" s="1" t="s">
        <v>7</v>
      </c>
      <c r="H185" s="1">
        <v>3512.8444319999999</v>
      </c>
      <c r="I185" s="1">
        <v>3530.3451239999999</v>
      </c>
      <c r="J185" s="1">
        <v>-2.5469900000000001</v>
      </c>
      <c r="K185" s="1">
        <v>-5.1099300000000003</v>
      </c>
      <c r="L185" s="1">
        <v>-11.313090000000001</v>
      </c>
      <c r="M185" s="2">
        <f>((1+L185/1000)/(1-0.92/1000)-1)*1000</f>
        <v>-10.402660447611844</v>
      </c>
      <c r="N185" s="3">
        <f>J185-1000*((1+K185/1000)^0.515-1)</f>
        <v>8.7893210210214789E-2</v>
      </c>
      <c r="O185" s="2">
        <f>L185-1000*((1+K185/1000)^1.9-1)</f>
        <v>-1.6265520418716513</v>
      </c>
      <c r="P185" s="9">
        <f>M185-1000*((1+K185/1000)^1.9-1)</f>
        <v>-0.71612248948349411</v>
      </c>
    </row>
    <row r="186" spans="1:16" x14ac:dyDescent="0.25">
      <c r="A186" s="1" t="s">
        <v>214</v>
      </c>
      <c r="B186" s="1" t="s">
        <v>19</v>
      </c>
      <c r="C186" s="1" t="s">
        <v>16</v>
      </c>
      <c r="D186" s="1" t="s">
        <v>160</v>
      </c>
      <c r="E186" s="1" t="s">
        <v>217</v>
      </c>
      <c r="F186" s="1" t="s">
        <v>218</v>
      </c>
      <c r="G186" s="1" t="s">
        <v>7</v>
      </c>
      <c r="H186" s="1">
        <v>3480.787069</v>
      </c>
      <c r="I186" s="1">
        <v>3493.184835</v>
      </c>
      <c r="J186" s="1">
        <v>-2.5592600000000001</v>
      </c>
      <c r="K186" s="1">
        <v>-5.1103199999999998</v>
      </c>
      <c r="L186" s="1">
        <v>-11.39504</v>
      </c>
      <c r="M186" s="2">
        <f>((1+L186/1000)/(1-0.92/1000)-1)*1000</f>
        <v>-10.484685911038127</v>
      </c>
      <c r="N186" s="3">
        <f>J186-1000*((1+K186/1000)^0.515-1)</f>
        <v>7.5824559895806054E-2</v>
      </c>
      <c r="O186" s="2">
        <f>L186-1000*((1+K186/1000)^1.9-1)</f>
        <v>-1.7077644506865202</v>
      </c>
      <c r="P186" s="9">
        <f>M186-1000*((1+K186/1000)^1.9-1)</f>
        <v>-0.79741036172464774</v>
      </c>
    </row>
    <row r="187" spans="1:16" x14ac:dyDescent="0.25">
      <c r="A187" s="1" t="s">
        <v>214</v>
      </c>
      <c r="B187" s="1" t="s">
        <v>19</v>
      </c>
      <c r="C187" s="1" t="s">
        <v>16</v>
      </c>
      <c r="D187" s="1" t="s">
        <v>160</v>
      </c>
      <c r="E187" s="1" t="s">
        <v>215</v>
      </c>
      <c r="F187" s="1" t="s">
        <v>216</v>
      </c>
      <c r="G187" s="1" t="s">
        <v>7</v>
      </c>
      <c r="H187" s="1">
        <v>3449.603908</v>
      </c>
      <c r="I187" s="1">
        <v>3455.0721530000001</v>
      </c>
      <c r="J187" s="1">
        <v>-2.5566399999999998</v>
      </c>
      <c r="K187" s="1">
        <v>-5.1021799999999997</v>
      </c>
      <c r="L187" s="1">
        <v>-11.37796</v>
      </c>
      <c r="M187" s="2">
        <f>((1+L187/1000)/(1-0.92/1000)-1)*1000</f>
        <v>-10.467590182968278</v>
      </c>
      <c r="N187" s="3">
        <f>J187-1000*((1+K187/1000)^0.515-1)</f>
        <v>7.4242038500148766E-2</v>
      </c>
      <c r="O187" s="2">
        <f>L187-1000*((1+K187/1000)^1.9-1)</f>
        <v>-1.7060793565697256</v>
      </c>
      <c r="P187" s="9">
        <f>M187-1000*((1+K187/1000)^1.9-1)</f>
        <v>-0.79570953953800405</v>
      </c>
    </row>
    <row r="188" spans="1:16" x14ac:dyDescent="0.25">
      <c r="J188" s="4">
        <f t="shared" ref="J188:P188" si="60">AVERAGE(J185:J187)</f>
        <v>-2.5542966666666667</v>
      </c>
      <c r="K188" s="4">
        <f t="shared" si="60"/>
        <v>-5.1074766666666669</v>
      </c>
      <c r="L188" s="4">
        <f t="shared" si="60"/>
        <v>-11.362029999999999</v>
      </c>
      <c r="M188" s="4">
        <f t="shared" si="60"/>
        <v>-10.45164551387275</v>
      </c>
      <c r="N188" s="4">
        <f t="shared" si="60"/>
        <v>7.9319936202056532E-2</v>
      </c>
      <c r="O188" s="4">
        <f t="shared" si="60"/>
        <v>-1.680131949709299</v>
      </c>
      <c r="P188" s="4">
        <f t="shared" si="60"/>
        <v>-0.7697474635820486</v>
      </c>
    </row>
    <row r="189" spans="1:16" ht="13.8" thickBot="1" x14ac:dyDescent="0.3">
      <c r="J189" s="14">
        <f>STDEV(J185:J187)</f>
        <v>6.4619372740171875E-3</v>
      </c>
      <c r="K189" s="14">
        <f t="shared" ref="K189:P189" si="61">STDEV(K185:K187)</f>
        <v>4.5911908404394266E-3</v>
      </c>
      <c r="L189" s="14">
        <f t="shared" si="61"/>
        <v>4.3235104949565638E-2</v>
      </c>
      <c r="M189" s="14">
        <f t="shared" si="61"/>
        <v>4.3274917873966923E-2</v>
      </c>
      <c r="N189" s="14">
        <f t="shared" si="61"/>
        <v>7.4667170768785446E-3</v>
      </c>
      <c r="O189" s="14">
        <f t="shared" si="61"/>
        <v>4.6409210060759876E-2</v>
      </c>
      <c r="P189" s="14">
        <f t="shared" si="61"/>
        <v>4.6448375475689432E-2</v>
      </c>
    </row>
    <row r="191" spans="1:16" x14ac:dyDescent="0.25">
      <c r="A191" s="1" t="s">
        <v>221</v>
      </c>
      <c r="B191" s="1" t="s">
        <v>19</v>
      </c>
      <c r="C191" s="1" t="s">
        <v>16</v>
      </c>
      <c r="D191" s="1" t="s">
        <v>222</v>
      </c>
      <c r="E191" s="1" t="s">
        <v>227</v>
      </c>
      <c r="F191" s="1" t="s">
        <v>228</v>
      </c>
      <c r="G191" s="1" t="s">
        <v>7</v>
      </c>
      <c r="H191" s="1">
        <v>3506.7448850000001</v>
      </c>
      <c r="I191" s="1">
        <v>3510.1250449999998</v>
      </c>
      <c r="J191" s="1">
        <v>-2.5490599999999999</v>
      </c>
      <c r="K191" s="1">
        <v>-5.1184900000000004</v>
      </c>
      <c r="L191" s="1">
        <v>-11.36382</v>
      </c>
      <c r="M191" s="2">
        <f>((1+L191/1000)/(1-0.92/1000)-1)*1000</f>
        <v>-10.453437162189161</v>
      </c>
      <c r="N191" s="3">
        <f>J191-1000*((1+K191/1000)^0.515-1)</f>
        <v>9.0242586468161967E-2</v>
      </c>
      <c r="O191" s="2">
        <f>L191-1000*((1+K191/1000)^1.9-1)</f>
        <v>-1.6610929208104892</v>
      </c>
      <c r="P191" s="9">
        <f>M191-1000*((1+K191/1000)^1.9-1)</f>
        <v>-0.75071008299964959</v>
      </c>
    </row>
    <row r="192" spans="1:16" x14ac:dyDescent="0.25">
      <c r="A192" s="1" t="s">
        <v>221</v>
      </c>
      <c r="B192" s="1" t="s">
        <v>19</v>
      </c>
      <c r="C192" s="1" t="s">
        <v>16</v>
      </c>
      <c r="D192" s="1" t="s">
        <v>222</v>
      </c>
      <c r="E192" s="1" t="s">
        <v>225</v>
      </c>
      <c r="F192" s="1" t="s">
        <v>226</v>
      </c>
      <c r="G192" s="1" t="s">
        <v>7</v>
      </c>
      <c r="H192" s="1">
        <v>3462.4836380000002</v>
      </c>
      <c r="I192" s="1">
        <v>3455.6233360000001</v>
      </c>
      <c r="J192" s="1">
        <v>-2.5639799999999999</v>
      </c>
      <c r="K192" s="1">
        <v>-5.12209</v>
      </c>
      <c r="L192" s="1">
        <v>-11.4983</v>
      </c>
      <c r="M192" s="2">
        <f>((1+L192/1000)/(1-0.92/1000)-1)*1000</f>
        <v>-10.588040997717819</v>
      </c>
      <c r="N192" s="3">
        <f>J192-1000*((1+K192/1000)^0.515-1)</f>
        <v>7.7181208160269854E-2</v>
      </c>
      <c r="O192" s="2">
        <f>L192-1000*((1+K192/1000)^1.9-1)</f>
        <v>-1.7887644494006096</v>
      </c>
      <c r="P192" s="9">
        <f>M192-1000*((1+K192/1000)^1.9-1)</f>
        <v>-0.87850544711842815</v>
      </c>
    </row>
    <row r="193" spans="1:16" x14ac:dyDescent="0.25">
      <c r="A193" s="1" t="s">
        <v>221</v>
      </c>
      <c r="B193" s="1" t="s">
        <v>19</v>
      </c>
      <c r="C193" s="1" t="s">
        <v>16</v>
      </c>
      <c r="D193" s="1" t="s">
        <v>222</v>
      </c>
      <c r="E193" s="1" t="s">
        <v>223</v>
      </c>
      <c r="F193" s="1" t="s">
        <v>224</v>
      </c>
      <c r="G193" s="1" t="s">
        <v>7</v>
      </c>
      <c r="H193" s="1">
        <v>3424.828231</v>
      </c>
      <c r="I193" s="1">
        <v>3409.719415</v>
      </c>
      <c r="J193" s="1">
        <v>-2.5581</v>
      </c>
      <c r="K193" s="1">
        <v>-5.1205600000000002</v>
      </c>
      <c r="L193" s="1">
        <v>-11.45396</v>
      </c>
      <c r="M193" s="2">
        <f>((1+L193/1000)/(1-0.92/1000)-1)*1000</f>
        <v>-10.543660167353973</v>
      </c>
      <c r="N193" s="3">
        <f>J193-1000*((1+K193/1000)^0.515-1)</f>
        <v>8.2271293542553803E-2</v>
      </c>
      <c r="O193" s="2">
        <f>L193-1000*((1+K193/1000)^1.9-1)</f>
        <v>-1.747318047040439</v>
      </c>
      <c r="P193" s="9">
        <f>M193-1000*((1+K193/1000)^1.9-1)</f>
        <v>-0.83701821439441204</v>
      </c>
    </row>
    <row r="194" spans="1:16" x14ac:dyDescent="0.25">
      <c r="J194" s="4">
        <f t="shared" ref="J194:P194" si="62">AVERAGE(J191:J193)</f>
        <v>-2.5570466666666665</v>
      </c>
      <c r="K194" s="4">
        <f t="shared" si="62"/>
        <v>-5.1203800000000008</v>
      </c>
      <c r="L194" s="4">
        <f t="shared" si="62"/>
        <v>-11.438693333333333</v>
      </c>
      <c r="M194" s="4">
        <f t="shared" si="62"/>
        <v>-10.528379442420318</v>
      </c>
      <c r="N194" s="4">
        <f t="shared" si="62"/>
        <v>8.3231696056995208E-2</v>
      </c>
      <c r="O194" s="4">
        <f t="shared" si="62"/>
        <v>-1.7323918057505125</v>
      </c>
      <c r="P194" s="4">
        <f t="shared" si="62"/>
        <v>-0.82207791483749659</v>
      </c>
    </row>
    <row r="195" spans="1:16" ht="13.8" thickBot="1" x14ac:dyDescent="0.3">
      <c r="J195" s="14">
        <f>STDEV(J191:J193)</f>
        <v>7.515566068722555E-3</v>
      </c>
      <c r="K195" s="14">
        <f t="shared" ref="K195:P195" si="63">STDEV(K191:K193)</f>
        <v>1.806737390989428E-3</v>
      </c>
      <c r="L195" s="14">
        <f t="shared" si="63"/>
        <v>6.8527519532909753E-2</v>
      </c>
      <c r="M195" s="14">
        <f t="shared" si="63"/>
        <v>6.8590622905977769E-2</v>
      </c>
      <c r="N195" s="14">
        <f t="shared" si="63"/>
        <v>6.5834398734838989E-3</v>
      </c>
      <c r="O195" s="14">
        <f t="shared" si="63"/>
        <v>6.5131400356650646E-2</v>
      </c>
      <c r="P195" s="14">
        <f t="shared" si="63"/>
        <v>6.5194502726077866E-2</v>
      </c>
    </row>
    <row r="197" spans="1:16" x14ac:dyDescent="0.25">
      <c r="A197" s="1" t="s">
        <v>229</v>
      </c>
      <c r="B197" s="1" t="s">
        <v>230</v>
      </c>
      <c r="C197" s="1" t="s">
        <v>16</v>
      </c>
      <c r="D197" s="1" t="s">
        <v>222</v>
      </c>
      <c r="E197" s="1" t="s">
        <v>235</v>
      </c>
      <c r="F197" s="1" t="s">
        <v>236</v>
      </c>
      <c r="G197" s="1" t="s">
        <v>8</v>
      </c>
      <c r="H197" s="1">
        <v>3899.5959029999999</v>
      </c>
      <c r="I197" s="1">
        <v>3971.8828779999999</v>
      </c>
      <c r="J197" s="1">
        <v>8.1258499999999998</v>
      </c>
      <c r="K197" s="1">
        <v>15.755319999999999</v>
      </c>
      <c r="L197" s="1">
        <v>28.6798</v>
      </c>
      <c r="M197" s="2">
        <f>((1+L197/1000)/(1-0.92/1000)-1)*1000</f>
        <v>29.62705689234091</v>
      </c>
      <c r="N197" s="3">
        <f>J197-1000*((1+K197/1000)^0.515-1)</f>
        <v>4.2621606509372967E-2</v>
      </c>
      <c r="O197" s="2">
        <f>L197-1000*((1+K197/1000)^1.9-1)</f>
        <v>-1.4674337604347087</v>
      </c>
      <c r="P197" s="9">
        <f>M197-1000*((1+K197/1000)^1.9-1)</f>
        <v>-0.52017686809379882</v>
      </c>
    </row>
    <row r="198" spans="1:16" x14ac:dyDescent="0.25">
      <c r="A198" s="1" t="s">
        <v>229</v>
      </c>
      <c r="B198" s="1" t="s">
        <v>230</v>
      </c>
      <c r="C198" s="1" t="s">
        <v>16</v>
      </c>
      <c r="D198" s="1" t="s">
        <v>222</v>
      </c>
      <c r="E198" s="1" t="s">
        <v>233</v>
      </c>
      <c r="F198" s="1" t="s">
        <v>234</v>
      </c>
      <c r="G198" s="1" t="s">
        <v>8</v>
      </c>
      <c r="H198" s="1">
        <v>3823.6336310000002</v>
      </c>
      <c r="I198" s="1">
        <v>3799.7494729999999</v>
      </c>
      <c r="J198" s="1">
        <v>8.1025399999999994</v>
      </c>
      <c r="K198" s="1">
        <v>15.749560000000001</v>
      </c>
      <c r="L198" s="1">
        <v>28.73246</v>
      </c>
      <c r="M198" s="2">
        <f>((1+L198/1000)/(1-0.92/1000)-1)*1000</f>
        <v>29.679765384153622</v>
      </c>
      <c r="N198" s="3">
        <f>J198-1000*((1+K198/1000)^0.515-1)</f>
        <v>2.2255605070750306E-2</v>
      </c>
      <c r="O198" s="2">
        <f>L198-1000*((1+K198/1000)^1.9-1)</f>
        <v>-1.4036747267050664</v>
      </c>
      <c r="P198" s="9">
        <f>M198-1000*((1+K198/1000)^1.9-1)</f>
        <v>-0.45636934255144368</v>
      </c>
    </row>
    <row r="199" spans="1:16" x14ac:dyDescent="0.25">
      <c r="A199" s="1" t="s">
        <v>229</v>
      </c>
      <c r="B199" s="1" t="s">
        <v>230</v>
      </c>
      <c r="C199" s="1" t="s">
        <v>16</v>
      </c>
      <c r="D199" s="1" t="s">
        <v>222</v>
      </c>
      <c r="E199" s="1" t="s">
        <v>231</v>
      </c>
      <c r="F199" s="1" t="s">
        <v>232</v>
      </c>
      <c r="G199" s="1" t="s">
        <v>8</v>
      </c>
      <c r="H199" s="1">
        <v>3759.8399890000001</v>
      </c>
      <c r="I199" s="1">
        <v>3879.576106</v>
      </c>
      <c r="J199" s="1">
        <v>8.1056699999999999</v>
      </c>
      <c r="K199" s="1">
        <v>15.748749999999999</v>
      </c>
      <c r="L199" s="1">
        <v>28.747150000000001</v>
      </c>
      <c r="M199" s="2">
        <f>((1+L199/1000)/(1-0.92/1000)-1)*1000</f>
        <v>29.694468911398488</v>
      </c>
      <c r="N199" s="3">
        <f>J199-1000*((1+K199/1000)^0.515-1)</f>
        <v>2.5799605517786262E-2</v>
      </c>
      <c r="O199" s="2">
        <f>L199-1000*((1+K199/1000)^1.9-1)</f>
        <v>-1.3874239296299251</v>
      </c>
      <c r="P199" s="9">
        <f>M199-1000*((1+K199/1000)^1.9-1)</f>
        <v>-0.44010501823143855</v>
      </c>
    </row>
    <row r="200" spans="1:16" x14ac:dyDescent="0.25">
      <c r="J200" s="4">
        <f t="shared" ref="J200:P200" si="64">AVERAGE(J197:J199)</f>
        <v>8.1113533333333319</v>
      </c>
      <c r="K200" s="4">
        <f t="shared" si="64"/>
        <v>15.75121</v>
      </c>
      <c r="L200" s="4">
        <f t="shared" si="64"/>
        <v>28.719803333333335</v>
      </c>
      <c r="M200" s="4">
        <f t="shared" si="64"/>
        <v>29.667097062631004</v>
      </c>
      <c r="N200" s="4">
        <f t="shared" si="64"/>
        <v>3.0225605699303177E-2</v>
      </c>
      <c r="O200" s="4">
        <f t="shared" si="64"/>
        <v>-1.4195108055899002</v>
      </c>
      <c r="P200" s="4">
        <f t="shared" si="64"/>
        <v>-0.47221707629222703</v>
      </c>
    </row>
    <row r="201" spans="1:16" ht="13.8" thickBot="1" x14ac:dyDescent="0.3">
      <c r="J201" s="14">
        <f>STDEV(J197:J199)</f>
        <v>1.26516494313325E-2</v>
      </c>
      <c r="K201" s="14">
        <f t="shared" ref="K201:P201" si="65">STDEV(K197:K199)</f>
        <v>3.5823316429383942E-3</v>
      </c>
      <c r="L201" s="14">
        <f t="shared" si="65"/>
        <v>3.5413966642178871E-2</v>
      </c>
      <c r="M201" s="14">
        <f t="shared" si="65"/>
        <v>3.5446577493533582E-2</v>
      </c>
      <c r="N201" s="14">
        <f t="shared" si="65"/>
        <v>1.0880515238470374E-2</v>
      </c>
      <c r="O201" s="14">
        <f t="shared" si="65"/>
        <v>4.2290416197851871E-2</v>
      </c>
      <c r="P201" s="14">
        <f t="shared" si="65"/>
        <v>4.2323023091860569E-2</v>
      </c>
    </row>
    <row r="203" spans="1:16" x14ac:dyDescent="0.25">
      <c r="A203" s="1" t="s">
        <v>237</v>
      </c>
      <c r="B203" s="1" t="s">
        <v>238</v>
      </c>
      <c r="C203" s="1" t="s">
        <v>16</v>
      </c>
      <c r="D203" s="1" t="s">
        <v>222</v>
      </c>
      <c r="E203" s="1" t="s">
        <v>243</v>
      </c>
      <c r="F203" s="1" t="s">
        <v>244</v>
      </c>
      <c r="G203" s="1" t="s">
        <v>8</v>
      </c>
      <c r="H203" s="1">
        <v>4102.84501</v>
      </c>
      <c r="I203" s="1">
        <v>3993.5877740000001</v>
      </c>
      <c r="J203" s="1">
        <v>1.75305</v>
      </c>
      <c r="K203" s="1">
        <v>3.3969499999999999</v>
      </c>
      <c r="L203" s="1">
        <v>5.2880000000000003</v>
      </c>
      <c r="M203" s="2">
        <f>((1+L203/1000)/(1-0.92/1000)-1)*1000</f>
        <v>6.2137166192897109</v>
      </c>
      <c r="N203" s="3">
        <f>J203-1000*((1+K203/1000)^0.515-1)</f>
        <v>5.0594423834589008E-3</v>
      </c>
      <c r="O203" s="2">
        <f>L203-1000*((1+K203/1000)^1.9-1)</f>
        <v>-1.1760699591436143</v>
      </c>
      <c r="P203" s="9">
        <f>M203-1000*((1+K203/1000)^1.9-1)</f>
        <v>-0.25035333985390373</v>
      </c>
    </row>
    <row r="204" spans="1:16" x14ac:dyDescent="0.25">
      <c r="A204" s="1" t="s">
        <v>237</v>
      </c>
      <c r="B204" s="1" t="s">
        <v>238</v>
      </c>
      <c r="C204" s="1" t="s">
        <v>16</v>
      </c>
      <c r="D204" s="1" t="s">
        <v>222</v>
      </c>
      <c r="E204" s="1" t="s">
        <v>241</v>
      </c>
      <c r="F204" s="1" t="s">
        <v>242</v>
      </c>
      <c r="G204" s="1" t="s">
        <v>8</v>
      </c>
      <c r="H204" s="1">
        <v>4045.1917739999999</v>
      </c>
      <c r="I204" s="1">
        <v>3963.5910920000001</v>
      </c>
      <c r="J204" s="1">
        <v>1.74451</v>
      </c>
      <c r="K204" s="1">
        <v>3.3888500000000001</v>
      </c>
      <c r="L204" s="1">
        <v>5.2651199999999996</v>
      </c>
      <c r="M204" s="2">
        <f>((1+L204/1000)/(1-0.92/1000)-1)*1000</f>
        <v>6.1908155503063167</v>
      </c>
      <c r="N204" s="3">
        <f>J204-1000*((1+K204/1000)^0.515-1)</f>
        <v>6.8409518918599588E-4</v>
      </c>
      <c r="O204" s="2">
        <f>L204-1000*((1+K204/1000)^1.9-1)</f>
        <v>-1.1835129720485629</v>
      </c>
      <c r="P204" s="9">
        <f>M204-1000*((1+K204/1000)^1.9-1)</f>
        <v>-0.25781742174224576</v>
      </c>
    </row>
    <row r="205" spans="1:16" x14ac:dyDescent="0.25">
      <c r="A205" s="1" t="s">
        <v>237</v>
      </c>
      <c r="B205" s="1" t="s">
        <v>238</v>
      </c>
      <c r="C205" s="1" t="s">
        <v>16</v>
      </c>
      <c r="D205" s="1" t="s">
        <v>222</v>
      </c>
      <c r="E205" s="1" t="s">
        <v>239</v>
      </c>
      <c r="F205" s="1" t="s">
        <v>240</v>
      </c>
      <c r="G205" s="1" t="s">
        <v>8</v>
      </c>
      <c r="H205" s="1">
        <v>4001.7374279999999</v>
      </c>
      <c r="I205" s="1">
        <v>4082.6651539999998</v>
      </c>
      <c r="J205" s="1">
        <v>1.7358100000000001</v>
      </c>
      <c r="K205" s="1">
        <v>3.3869899999999999</v>
      </c>
      <c r="L205" s="1">
        <v>5.2529899999999996</v>
      </c>
      <c r="M205" s="2">
        <f>((1+L205/1000)/(1-0.92/1000)-1)*1000</f>
        <v>6.1786743804299604</v>
      </c>
      <c r="N205" s="3">
        <f>J205-1000*((1+K205/1000)^0.515-1)</f>
        <v>-7.0595748273880599E-3</v>
      </c>
      <c r="O205" s="2">
        <f>L205-1000*((1+K205/1000)^1.9-1)</f>
        <v>-1.1920981982531798</v>
      </c>
      <c r="P205" s="9">
        <f>M205-1000*((1+K205/1000)^1.9-1)</f>
        <v>-0.26641381782321893</v>
      </c>
    </row>
    <row r="206" spans="1:16" x14ac:dyDescent="0.25">
      <c r="J206" s="4">
        <f t="shared" ref="J206:P206" si="66">AVERAGE(J203:J205)</f>
        <v>1.7444566666666665</v>
      </c>
      <c r="K206" s="4">
        <f t="shared" si="66"/>
        <v>3.3909299999999996</v>
      </c>
      <c r="L206" s="4">
        <f t="shared" si="66"/>
        <v>5.2687033333333337</v>
      </c>
      <c r="M206" s="4">
        <f t="shared" si="66"/>
        <v>6.194402183341996</v>
      </c>
      <c r="N206" s="4">
        <f t="shared" si="66"/>
        <v>-4.3867908491438773E-4</v>
      </c>
      <c r="O206" s="4">
        <f t="shared" si="66"/>
        <v>-1.183893709815119</v>
      </c>
      <c r="P206" s="4">
        <f t="shared" si="66"/>
        <v>-0.25819485980645612</v>
      </c>
    </row>
    <row r="207" spans="1:16" ht="13.8" thickBot="1" x14ac:dyDescent="0.3">
      <c r="J207" s="14">
        <f>STDEV(J203:J205)</f>
        <v>8.6201237423445768E-3</v>
      </c>
      <c r="K207" s="14">
        <f t="shared" ref="K207:P207" si="67">STDEV(K203:K205)</f>
        <v>5.295771898410977E-3</v>
      </c>
      <c r="L207" s="14">
        <f t="shared" si="67"/>
        <v>1.7777942325627735E-2</v>
      </c>
      <c r="M207" s="14">
        <f t="shared" si="67"/>
        <v>1.7794313093666206E-2</v>
      </c>
      <c r="N207" s="14">
        <f t="shared" si="67"/>
        <v>6.1370278712205182E-3</v>
      </c>
      <c r="O207" s="14">
        <f t="shared" si="67"/>
        <v>8.0208997733117304E-3</v>
      </c>
      <c r="P207" s="14">
        <f t="shared" si="67"/>
        <v>8.03688887380875E-3</v>
      </c>
    </row>
    <row r="209" spans="1:16" x14ac:dyDescent="0.25">
      <c r="A209" s="1" t="s">
        <v>245</v>
      </c>
      <c r="B209" s="1" t="s">
        <v>19</v>
      </c>
      <c r="C209" s="1" t="s">
        <v>16</v>
      </c>
      <c r="D209" s="1" t="s">
        <v>222</v>
      </c>
      <c r="E209" s="1" t="s">
        <v>249</v>
      </c>
      <c r="F209" s="1" t="s">
        <v>250</v>
      </c>
      <c r="G209" s="1" t="s">
        <v>7</v>
      </c>
      <c r="H209" s="1">
        <v>3381.4871720000001</v>
      </c>
      <c r="I209" s="1">
        <v>3330.4579050000002</v>
      </c>
      <c r="J209" s="1">
        <v>-2.5558299999999998</v>
      </c>
      <c r="K209" s="1">
        <v>-5.1165200000000004</v>
      </c>
      <c r="L209" s="1">
        <v>-11.340020000000001</v>
      </c>
      <c r="M209" s="2">
        <f>((1+L209/1000)/(1-0.92/1000)-1)*1000</f>
        <v>-10.429615246026369</v>
      </c>
      <c r="N209" s="3">
        <f>J209-1000*((1+K209/1000)^0.515-1)</f>
        <v>8.2455508756333007E-2</v>
      </c>
      <c r="O209" s="2">
        <f>L209-1000*((1+K209/1000)^1.9-1)</f>
        <v>-1.6410186770520152</v>
      </c>
      <c r="P209" s="9">
        <f>M209-1000*((1+K209/1000)^1.9-1)</f>
        <v>-0.73061392307838346</v>
      </c>
    </row>
    <row r="210" spans="1:16" x14ac:dyDescent="0.25">
      <c r="A210" s="1" t="s">
        <v>245</v>
      </c>
      <c r="B210" s="1" t="s">
        <v>19</v>
      </c>
      <c r="C210" s="1" t="s">
        <v>16</v>
      </c>
      <c r="D210" s="1" t="s">
        <v>222</v>
      </c>
      <c r="E210" s="1" t="s">
        <v>63</v>
      </c>
      <c r="F210" s="1" t="s">
        <v>248</v>
      </c>
      <c r="G210" s="1" t="s">
        <v>7</v>
      </c>
      <c r="H210" s="1">
        <v>3346.6770959999999</v>
      </c>
      <c r="I210" s="1">
        <v>3284.6921109999998</v>
      </c>
      <c r="J210" s="1">
        <v>-2.5615299999999999</v>
      </c>
      <c r="K210" s="1">
        <v>-5.1168800000000001</v>
      </c>
      <c r="L210" s="1">
        <v>-11.39743</v>
      </c>
      <c r="M210" s="2">
        <f>((1+L210/1000)/(1-0.92/1000)-1)*1000</f>
        <v>-10.487078111862891</v>
      </c>
      <c r="N210" s="3">
        <f>J210-1000*((1+K210/1000)^0.515-1)</f>
        <v>7.6941370600359438E-2</v>
      </c>
      <c r="O210" s="2">
        <f>L210-1000*((1+K210/1000)^1.9-1)</f>
        <v>-1.6977478276997822</v>
      </c>
      <c r="P210" s="9">
        <f>M210-1000*((1+K210/1000)^1.9-1)</f>
        <v>-0.78739593956267306</v>
      </c>
    </row>
    <row r="211" spans="1:16" x14ac:dyDescent="0.25">
      <c r="A211" s="1" t="s">
        <v>245</v>
      </c>
      <c r="B211" s="1" t="s">
        <v>19</v>
      </c>
      <c r="C211" s="1" t="s">
        <v>16</v>
      </c>
      <c r="D211" s="1" t="s">
        <v>222</v>
      </c>
      <c r="E211" s="1" t="s">
        <v>246</v>
      </c>
      <c r="F211" s="1" t="s">
        <v>247</v>
      </c>
      <c r="G211" s="1" t="s">
        <v>7</v>
      </c>
      <c r="H211" s="1">
        <v>3323.415743</v>
      </c>
      <c r="I211" s="1">
        <v>3240.5499049999999</v>
      </c>
      <c r="J211" s="1">
        <v>-2.5625300000000002</v>
      </c>
      <c r="K211" s="1">
        <v>-5.1170200000000001</v>
      </c>
      <c r="L211" s="1">
        <v>-11.373379999999999</v>
      </c>
      <c r="M211" s="2">
        <f>((1+L211/1000)/(1-0.92/1000)-1)*1000</f>
        <v>-10.463005965488215</v>
      </c>
      <c r="N211" s="3">
        <f>J211-1000*((1+K211/1000)^0.515-1)</f>
        <v>7.6013650215096984E-2</v>
      </c>
      <c r="O211" s="2">
        <f>L211-1000*((1+K211/1000)^1.9-1)</f>
        <v>-1.6734330530116086</v>
      </c>
      <c r="P211" s="9">
        <f>M211-1000*((1+K211/1000)^1.9-1)</f>
        <v>-0.76305901849982405</v>
      </c>
    </row>
    <row r="212" spans="1:16" x14ac:dyDescent="0.25">
      <c r="J212" s="4">
        <f t="shared" ref="J212:P212" si="68">AVERAGE(J209:J211)</f>
        <v>-2.5599633333333336</v>
      </c>
      <c r="K212" s="4">
        <f t="shared" si="68"/>
        <v>-5.1168066666666663</v>
      </c>
      <c r="L212" s="4">
        <f t="shared" si="68"/>
        <v>-11.370276666666667</v>
      </c>
      <c r="M212" s="4">
        <f t="shared" si="68"/>
        <v>-10.459899774459158</v>
      </c>
      <c r="N212" s="4">
        <f t="shared" si="68"/>
        <v>7.8470176523929805E-2</v>
      </c>
      <c r="O212" s="4">
        <f t="shared" si="68"/>
        <v>-1.6707331859211354</v>
      </c>
      <c r="P212" s="4">
        <f t="shared" si="68"/>
        <v>-0.7603562937136269</v>
      </c>
    </row>
    <row r="213" spans="1:16" ht="13.8" thickBot="1" x14ac:dyDescent="0.3">
      <c r="J213" s="14">
        <f>STDEV(J209:J211)</f>
        <v>3.6143233576057285E-3</v>
      </c>
      <c r="K213" s="14">
        <f t="shared" ref="K213:P213" si="69">STDEV(K209:K211)</f>
        <v>2.5794056162854994E-4</v>
      </c>
      <c r="L213" s="14">
        <f t="shared" si="69"/>
        <v>2.883053994175799E-2</v>
      </c>
      <c r="M213" s="14">
        <f t="shared" si="69"/>
        <v>2.8857088463118841E-2</v>
      </c>
      <c r="N213" s="14">
        <f t="shared" si="69"/>
        <v>3.482430333873424E-3</v>
      </c>
      <c r="O213" s="14">
        <f t="shared" si="69"/>
        <v>2.8460781701034232E-2</v>
      </c>
      <c r="P213" s="14">
        <f t="shared" si="69"/>
        <v>2.8487328585846329E-2</v>
      </c>
    </row>
    <row r="215" spans="1:16" x14ac:dyDescent="0.25">
      <c r="A215" s="1" t="s">
        <v>251</v>
      </c>
      <c r="B215" s="1" t="s">
        <v>19</v>
      </c>
      <c r="C215" s="1" t="s">
        <v>16</v>
      </c>
      <c r="D215" s="1" t="s">
        <v>252</v>
      </c>
      <c r="E215" s="1" t="s">
        <v>257</v>
      </c>
      <c r="F215" s="1" t="s">
        <v>258</v>
      </c>
      <c r="G215" s="1" t="s">
        <v>7</v>
      </c>
      <c r="H215" s="1">
        <v>3361.6468410000002</v>
      </c>
      <c r="I215" s="1">
        <v>3338.33934</v>
      </c>
      <c r="J215" s="1">
        <v>-2.5495199999999998</v>
      </c>
      <c r="K215" s="1">
        <v>-5.1212900000000001</v>
      </c>
      <c r="L215" s="1">
        <v>-11.45237</v>
      </c>
      <c r="M215" s="2">
        <f>((1+L215/1000)/(1-0.92/1000)-1)*1000</f>
        <v>-10.542068703206953</v>
      </c>
      <c r="N215" s="3">
        <f>J215-1000*((1+K215/1000)^0.515-1)</f>
        <v>9.1228180835706052E-2</v>
      </c>
      <c r="O215" s="2">
        <f>L215-1000*((1+K215/1000)^1.9-1)</f>
        <v>-1.7443474411311772</v>
      </c>
      <c r="P215" s="9">
        <f>M215-1000*((1+K215/1000)^1.9-1)</f>
        <v>-0.83404614433812974</v>
      </c>
    </row>
    <row r="216" spans="1:16" x14ac:dyDescent="0.25">
      <c r="A216" s="1" t="s">
        <v>251</v>
      </c>
      <c r="B216" s="1" t="s">
        <v>19</v>
      </c>
      <c r="C216" s="1" t="s">
        <v>16</v>
      </c>
      <c r="D216" s="1" t="s">
        <v>252</v>
      </c>
      <c r="E216" s="1" t="s">
        <v>255</v>
      </c>
      <c r="F216" s="1" t="s">
        <v>256</v>
      </c>
      <c r="G216" s="1" t="s">
        <v>7</v>
      </c>
      <c r="H216" s="1">
        <v>3334.8990939999999</v>
      </c>
      <c r="I216" s="1">
        <v>3289.1880999999998</v>
      </c>
      <c r="J216" s="1">
        <v>-2.5578099999999999</v>
      </c>
      <c r="K216" s="1">
        <v>-5.1182999999999996</v>
      </c>
      <c r="L216" s="1">
        <v>-11.3065</v>
      </c>
      <c r="M216" s="2">
        <f>((1+L216/1000)/(1-0.92/1000)-1)*1000</f>
        <v>-10.396064379228909</v>
      </c>
      <c r="N216" s="3">
        <f>J216-1000*((1+K216/1000)^0.515-1)</f>
        <v>8.1394492636104765E-2</v>
      </c>
      <c r="O216" s="2">
        <f>L216-1000*((1+K216/1000)^1.9-1)</f>
        <v>-1.6041322574175148</v>
      </c>
      <c r="P216" s="9">
        <f>M216-1000*((1+K216/1000)^1.9-1)</f>
        <v>-0.69369663664642367</v>
      </c>
    </row>
    <row r="217" spans="1:16" x14ac:dyDescent="0.25">
      <c r="A217" s="1" t="s">
        <v>251</v>
      </c>
      <c r="B217" s="1" t="s">
        <v>19</v>
      </c>
      <c r="C217" s="1" t="s">
        <v>16</v>
      </c>
      <c r="D217" s="1" t="s">
        <v>252</v>
      </c>
      <c r="E217" s="1" t="s">
        <v>253</v>
      </c>
      <c r="F217" s="1" t="s">
        <v>254</v>
      </c>
      <c r="G217" s="1" t="s">
        <v>7</v>
      </c>
      <c r="H217" s="1">
        <v>3301.0409239999999</v>
      </c>
      <c r="I217" s="1">
        <v>3237.752328</v>
      </c>
      <c r="J217" s="1">
        <v>-2.5543900000000002</v>
      </c>
      <c r="K217" s="1">
        <v>-5.1213499999999996</v>
      </c>
      <c r="L217" s="1">
        <v>-11.44482</v>
      </c>
      <c r="M217" s="2">
        <f>((1+L217/1000)/(1-0.92/1000)-1)*1000</f>
        <v>-10.534511750810772</v>
      </c>
      <c r="N217" s="3">
        <f>J217-1000*((1+K217/1000)^0.515-1)</f>
        <v>8.6389157879524614E-2</v>
      </c>
      <c r="O217" s="2">
        <f>L217-1000*((1+K217/1000)^1.9-1)</f>
        <v>-1.7366839667132048</v>
      </c>
      <c r="P217" s="9">
        <f>M217-1000*((1+K217/1000)^1.9-1)</f>
        <v>-0.82637571752397676</v>
      </c>
    </row>
    <row r="218" spans="1:16" x14ac:dyDescent="0.25">
      <c r="J218" s="4">
        <f t="shared" ref="J218:P218" si="70">AVERAGE(J215:J217)</f>
        <v>-2.5539066666666663</v>
      </c>
      <c r="K218" s="4">
        <f t="shared" si="70"/>
        <v>-5.1203133333333328</v>
      </c>
      <c r="L218" s="4">
        <f t="shared" si="70"/>
        <v>-11.40123</v>
      </c>
      <c r="M218" s="4">
        <f t="shared" si="70"/>
        <v>-10.490881611082211</v>
      </c>
      <c r="N218" s="4">
        <f t="shared" si="70"/>
        <v>8.633727711711181E-2</v>
      </c>
      <c r="O218" s="4">
        <f t="shared" si="70"/>
        <v>-1.6950545550872989</v>
      </c>
      <c r="P218" s="4">
        <f t="shared" si="70"/>
        <v>-0.78470616616951006</v>
      </c>
    </row>
    <row r="219" spans="1:16" ht="13.8" thickBot="1" x14ac:dyDescent="0.3">
      <c r="J219" s="14">
        <f>STDEV(J215:J217)</f>
        <v>4.1660812922138264E-3</v>
      </c>
      <c r="K219" s="14">
        <f t="shared" ref="K219:P219" si="71">STDEV(K215:K217)</f>
        <v>1.7438558808954973E-3</v>
      </c>
      <c r="L219" s="14">
        <f t="shared" si="71"/>
        <v>8.2125393758569157E-2</v>
      </c>
      <c r="M219" s="14">
        <f t="shared" si="71"/>
        <v>8.2201018695766265E-2</v>
      </c>
      <c r="N219" s="14">
        <f t="shared" si="71"/>
        <v>4.9170493806627372E-3</v>
      </c>
      <c r="O219" s="14">
        <f t="shared" si="71"/>
        <v>7.8834195437026938E-2</v>
      </c>
      <c r="P219" s="14">
        <f t="shared" si="71"/>
        <v>7.8909820110604545E-2</v>
      </c>
    </row>
    <row r="221" spans="1:16" x14ac:dyDescent="0.25">
      <c r="A221" s="1" t="s">
        <v>259</v>
      </c>
      <c r="B221" s="1" t="s">
        <v>260</v>
      </c>
      <c r="C221" s="1" t="s">
        <v>16</v>
      </c>
      <c r="D221" s="1" t="s">
        <v>252</v>
      </c>
      <c r="E221" s="1" t="s">
        <v>265</v>
      </c>
      <c r="F221" s="1" t="s">
        <v>266</v>
      </c>
      <c r="G221" s="1" t="s">
        <v>8</v>
      </c>
      <c r="H221" s="1">
        <v>4013.7110790000002</v>
      </c>
      <c r="I221" s="1">
        <v>4112.6278709999997</v>
      </c>
      <c r="J221" s="1">
        <v>7.6795099999999996</v>
      </c>
      <c r="K221" s="1">
        <v>14.93216</v>
      </c>
      <c r="L221" s="1">
        <v>27.47533</v>
      </c>
      <c r="M221" s="2">
        <f>((1+L221/1000)/(1-0.92/1000)-1)*1000</f>
        <v>28.421477759538625</v>
      </c>
      <c r="N221" s="3">
        <f>J221-1000*((1+K221/1000)^0.515-1)</f>
        <v>1.7089758770127084E-2</v>
      </c>
      <c r="O221" s="2">
        <f>L221-1000*((1+K221/1000)^1.9-1)</f>
        <v>-1.0863183378348111</v>
      </c>
      <c r="P221" s="9">
        <f>M221-1000*((1+K221/1000)^1.9-1)</f>
        <v>-0.14017057829618551</v>
      </c>
    </row>
    <row r="222" spans="1:16" x14ac:dyDescent="0.25">
      <c r="A222" s="1" t="s">
        <v>259</v>
      </c>
      <c r="B222" s="1" t="s">
        <v>260</v>
      </c>
      <c r="C222" s="1" t="s">
        <v>16</v>
      </c>
      <c r="D222" s="1" t="s">
        <v>252</v>
      </c>
      <c r="E222" s="1" t="s">
        <v>263</v>
      </c>
      <c r="F222" s="1" t="s">
        <v>264</v>
      </c>
      <c r="G222" s="1" t="s">
        <v>8</v>
      </c>
      <c r="H222" s="1">
        <v>3884.1933909999998</v>
      </c>
      <c r="I222" s="1">
        <v>3994.3773839999999</v>
      </c>
      <c r="J222" s="1">
        <v>7.6702700000000004</v>
      </c>
      <c r="K222" s="1">
        <v>14.932740000000001</v>
      </c>
      <c r="L222" s="1">
        <v>27.53192</v>
      </c>
      <c r="M222" s="2">
        <f>((1+L222/1000)/(1-0.92/1000)-1)*1000</f>
        <v>28.478119870280594</v>
      </c>
      <c r="N222" s="3">
        <f>J222-1000*((1+K222/1000)^0.515-1)</f>
        <v>7.5531983345857867E-3</v>
      </c>
      <c r="O222" s="2">
        <f>L222-1000*((1+K222/1000)^1.9-1)</f>
        <v>-1.0308451368414175</v>
      </c>
      <c r="P222" s="9">
        <f>M222-1000*((1+K222/1000)^1.9-1)</f>
        <v>-8.4645266560823273E-2</v>
      </c>
    </row>
    <row r="223" spans="1:16" x14ac:dyDescent="0.25">
      <c r="A223" s="1" t="s">
        <v>259</v>
      </c>
      <c r="B223" s="1" t="s">
        <v>260</v>
      </c>
      <c r="C223" s="1" t="s">
        <v>16</v>
      </c>
      <c r="D223" s="1" t="s">
        <v>252</v>
      </c>
      <c r="E223" s="1" t="s">
        <v>261</v>
      </c>
      <c r="F223" s="1" t="s">
        <v>262</v>
      </c>
      <c r="G223" s="1" t="s">
        <v>8</v>
      </c>
      <c r="H223" s="1">
        <v>3771.7131720000002</v>
      </c>
      <c r="I223" s="1">
        <v>3905.358322</v>
      </c>
      <c r="J223" s="1">
        <v>7.6759300000000001</v>
      </c>
      <c r="K223" s="1">
        <v>14.92787</v>
      </c>
      <c r="L223" s="1">
        <v>27.547070000000001</v>
      </c>
      <c r="M223" s="2">
        <f>((1+L223/1000)/(1-0.92/1000)-1)*1000</f>
        <v>28.493283821115376</v>
      </c>
      <c r="N223" s="3">
        <f>J223-1000*((1+K223/1000)^0.515-1)</f>
        <v>1.5703285921822463E-2</v>
      </c>
      <c r="O223" s="2">
        <f>L223-1000*((1+K223/1000)^1.9-1)</f>
        <v>-1.0063178940540389</v>
      </c>
      <c r="P223" s="9">
        <f>M223-1000*((1+K223/1000)^1.9-1)</f>
        <v>-6.0104072938663933E-2</v>
      </c>
    </row>
    <row r="224" spans="1:16" x14ac:dyDescent="0.25">
      <c r="J224" s="4">
        <f t="shared" ref="J224:P224" si="72">AVERAGE(J221:J223)</f>
        <v>7.6752366666666667</v>
      </c>
      <c r="K224" s="4">
        <f t="shared" si="72"/>
        <v>14.930923333333332</v>
      </c>
      <c r="L224" s="4">
        <f t="shared" si="72"/>
        <v>27.518106666666668</v>
      </c>
      <c r="M224" s="4">
        <f t="shared" si="72"/>
        <v>28.464293816978198</v>
      </c>
      <c r="N224" s="4">
        <f t="shared" si="72"/>
        <v>1.3448747675511777E-2</v>
      </c>
      <c r="O224" s="4">
        <f t="shared" si="72"/>
        <v>-1.0411604562434225</v>
      </c>
      <c r="P224" s="4">
        <f t="shared" si="72"/>
        <v>-9.4973305931890906E-2</v>
      </c>
    </row>
    <row r="225" spans="1:16" ht="13.8" thickBot="1" x14ac:dyDescent="0.3">
      <c r="J225" s="14">
        <f>STDEV(J221:J223)</f>
        <v>4.6588553672903352E-3</v>
      </c>
      <c r="K225" s="14">
        <f t="shared" ref="K225:P225" si="73">STDEV(K221:K223)</f>
        <v>2.6601190449551445E-3</v>
      </c>
      <c r="L225" s="14">
        <f t="shared" si="73"/>
        <v>3.781220746443386E-2</v>
      </c>
      <c r="M225" s="14">
        <f t="shared" si="73"/>
        <v>3.7847026729078151E-2</v>
      </c>
      <c r="N225" s="14">
        <f t="shared" si="73"/>
        <v>5.1525433781037834E-3</v>
      </c>
      <c r="O225" s="14">
        <f t="shared" si="73"/>
        <v>4.0985632995650542E-2</v>
      </c>
      <c r="P225" s="14">
        <f t="shared" si="73"/>
        <v>4.1020270817965707E-2</v>
      </c>
    </row>
    <row r="227" spans="1:16" x14ac:dyDescent="0.25">
      <c r="A227" s="1" t="s">
        <v>267</v>
      </c>
      <c r="B227" s="1" t="s">
        <v>268</v>
      </c>
      <c r="C227" s="1" t="s">
        <v>16</v>
      </c>
      <c r="D227" s="1" t="s">
        <v>252</v>
      </c>
      <c r="E227" s="1" t="s">
        <v>273</v>
      </c>
      <c r="F227" s="1" t="s">
        <v>274</v>
      </c>
      <c r="G227" s="1" t="s">
        <v>8</v>
      </c>
      <c r="H227" s="1">
        <v>3797.5891190000002</v>
      </c>
      <c r="I227" s="1">
        <v>3916.544609</v>
      </c>
      <c r="J227" s="1">
        <v>3.4477199999999999</v>
      </c>
      <c r="K227" s="1">
        <v>6.7633000000000001</v>
      </c>
      <c r="L227" s="1">
        <v>11.82037</v>
      </c>
      <c r="M227" s="2">
        <f>((1+L227/1000)/(1-0.92/1000)-1)*1000</f>
        <v>12.75210193377907</v>
      </c>
      <c r="N227" s="3">
        <f>J227-1000*((1+K227/1000)^0.515-1)</f>
        <v>-2.9685912600817321E-2</v>
      </c>
      <c r="O227" s="2">
        <f>L227-1000*((1+K227/1000)^1.9-1)</f>
        <v>-1.0690008033439575</v>
      </c>
      <c r="P227" s="9">
        <f>M227-1000*((1+K227/1000)^1.9-1)</f>
        <v>-0.13726886956488826</v>
      </c>
    </row>
    <row r="228" spans="1:16" x14ac:dyDescent="0.25">
      <c r="A228" s="1" t="s">
        <v>267</v>
      </c>
      <c r="B228" s="1" t="s">
        <v>268</v>
      </c>
      <c r="C228" s="1" t="s">
        <v>16</v>
      </c>
      <c r="D228" s="1" t="s">
        <v>252</v>
      </c>
      <c r="E228" s="1" t="s">
        <v>271</v>
      </c>
      <c r="F228" s="1" t="s">
        <v>272</v>
      </c>
      <c r="G228" s="1" t="s">
        <v>8</v>
      </c>
      <c r="H228" s="1">
        <v>3743.0486289999999</v>
      </c>
      <c r="I228" s="1">
        <v>3884.0501450000002</v>
      </c>
      <c r="J228" s="1">
        <v>3.4411700000000001</v>
      </c>
      <c r="K228" s="1">
        <v>6.7603499999999999</v>
      </c>
      <c r="L228" s="1">
        <v>11.814410000000001</v>
      </c>
      <c r="M228" s="2">
        <f>((1+L228/1000)/(1-0.92/1000)-1)*1000</f>
        <v>12.74613644552991</v>
      </c>
      <c r="N228" s="3">
        <f>J228-1000*((1+K228/1000)^0.515-1)</f>
        <v>-3.4721620083215665E-2</v>
      </c>
      <c r="O228" s="2">
        <f>L228-1000*((1+K228/1000)^1.9-1)</f>
        <v>-1.0693217048213768</v>
      </c>
      <c r="P228" s="9">
        <f>M228-1000*((1+K228/1000)^1.9-1)</f>
        <v>-0.13759525929146754</v>
      </c>
    </row>
    <row r="229" spans="1:16" x14ac:dyDescent="0.25">
      <c r="A229" s="1" t="s">
        <v>267</v>
      </c>
      <c r="B229" s="1" t="s">
        <v>268</v>
      </c>
      <c r="C229" s="1" t="s">
        <v>16</v>
      </c>
      <c r="D229" s="1" t="s">
        <v>252</v>
      </c>
      <c r="E229" s="1" t="s">
        <v>269</v>
      </c>
      <c r="F229" s="1" t="s">
        <v>270</v>
      </c>
      <c r="G229" s="1" t="s">
        <v>8</v>
      </c>
      <c r="H229" s="1">
        <v>3700.090021</v>
      </c>
      <c r="I229" s="1">
        <v>3602.7537130000001</v>
      </c>
      <c r="J229" s="1">
        <v>3.44245</v>
      </c>
      <c r="K229" s="1">
        <v>6.7708199999999996</v>
      </c>
      <c r="L229" s="1">
        <v>11.835570000000001</v>
      </c>
      <c r="M229" s="2">
        <f>((1+L229/1000)/(1-0.92/1000)-1)*1000</f>
        <v>12.767315930656054</v>
      </c>
      <c r="N229" s="3">
        <f>J229-1000*((1+K229/1000)^0.515-1)</f>
        <v>-3.8816065487265128E-2</v>
      </c>
      <c r="O229" s="2">
        <f>L229-1000*((1+K229/1000)^1.9-1)</f>
        <v>-1.0681757929515037</v>
      </c>
      <c r="P229" s="9">
        <f>M229-1000*((1+K229/1000)^1.9-1)</f>
        <v>-0.13642986229545073</v>
      </c>
    </row>
    <row r="230" spans="1:16" x14ac:dyDescent="0.25">
      <c r="J230" s="4">
        <f t="shared" ref="J230:P230" si="74">AVERAGE(J227:J229)</f>
        <v>3.4437800000000003</v>
      </c>
      <c r="K230" s="4">
        <f t="shared" si="74"/>
        <v>6.7648233333333332</v>
      </c>
      <c r="L230" s="4">
        <f t="shared" si="74"/>
        <v>11.823449999999999</v>
      </c>
      <c r="M230" s="4">
        <f t="shared" si="74"/>
        <v>12.755184769988345</v>
      </c>
      <c r="N230" s="4">
        <f t="shared" si="74"/>
        <v>-3.4407866057099369E-2</v>
      </c>
      <c r="O230" s="4">
        <f t="shared" si="74"/>
        <v>-1.0688327670389459</v>
      </c>
      <c r="P230" s="4">
        <f t="shared" si="74"/>
        <v>-0.13709799705060219</v>
      </c>
    </row>
    <row r="231" spans="1:16" ht="13.8" thickBot="1" x14ac:dyDescent="0.3">
      <c r="J231" s="14">
        <f>STDEV(J227:J229)</f>
        <v>3.4716422626761838E-3</v>
      </c>
      <c r="K231" s="14">
        <f t="shared" ref="K231:P231" si="75">STDEV(K227:K229)</f>
        <v>5.3986695891980203E-3</v>
      </c>
      <c r="L231" s="14">
        <f t="shared" si="75"/>
        <v>1.0911058610419105E-2</v>
      </c>
      <c r="M231" s="14">
        <f t="shared" si="75"/>
        <v>1.0921106027873143E-2</v>
      </c>
      <c r="N231" s="14">
        <f t="shared" si="75"/>
        <v>4.5731558167370527E-3</v>
      </c>
      <c r="O231" s="14">
        <f t="shared" si="75"/>
        <v>5.9114774230345621E-4</v>
      </c>
      <c r="P231" s="14">
        <f t="shared" si="75"/>
        <v>6.0119514442906713E-4</v>
      </c>
    </row>
    <row r="233" spans="1:16" x14ac:dyDescent="0.25">
      <c r="A233" s="1" t="s">
        <v>275</v>
      </c>
      <c r="B233" s="1" t="s">
        <v>276</v>
      </c>
      <c r="C233" s="1" t="s">
        <v>16</v>
      </c>
      <c r="D233" s="1" t="s">
        <v>252</v>
      </c>
      <c r="E233" s="1" t="s">
        <v>281</v>
      </c>
      <c r="F233" s="1" t="s">
        <v>282</v>
      </c>
      <c r="G233" s="1" t="s">
        <v>8</v>
      </c>
      <c r="H233" s="1">
        <v>3944.245868</v>
      </c>
      <c r="I233" s="1">
        <v>4049.3846159999998</v>
      </c>
      <c r="J233" s="1">
        <v>7.4902600000000001</v>
      </c>
      <c r="K233" s="1">
        <v>14.58419</v>
      </c>
      <c r="L233" s="1">
        <v>26.92445</v>
      </c>
      <c r="M233" s="2">
        <f>((1+L233/1000)/(1-0.92/1000)-1)*1000</f>
        <v>27.870090483244738</v>
      </c>
      <c r="N233" s="3">
        <f>J233-1000*((1+K233/1000)^0.515-1)</f>
        <v>5.7755003806407856E-3</v>
      </c>
      <c r="O233" s="2">
        <f>L233-1000*((1+K233/1000)^1.9-1)</f>
        <v>-0.96728024562319348</v>
      </c>
      <c r="P233" s="9">
        <f>M233-1000*((1+K233/1000)^1.9-1)</f>
        <v>-2.1639762378455885E-2</v>
      </c>
    </row>
    <row r="234" spans="1:16" x14ac:dyDescent="0.25">
      <c r="A234" s="1" t="s">
        <v>275</v>
      </c>
      <c r="B234" s="1" t="s">
        <v>276</v>
      </c>
      <c r="C234" s="1" t="s">
        <v>16</v>
      </c>
      <c r="D234" s="1" t="s">
        <v>252</v>
      </c>
      <c r="E234" s="1" t="s">
        <v>279</v>
      </c>
      <c r="F234" s="1" t="s">
        <v>280</v>
      </c>
      <c r="G234" s="1" t="s">
        <v>8</v>
      </c>
      <c r="H234" s="1">
        <v>3810.0261449999998</v>
      </c>
      <c r="I234" s="1">
        <v>3935.8496270000001</v>
      </c>
      <c r="J234" s="1">
        <v>7.5031499999999998</v>
      </c>
      <c r="K234" s="1">
        <v>14.585000000000001</v>
      </c>
      <c r="L234" s="1">
        <v>26.835979999999999</v>
      </c>
      <c r="M234" s="2">
        <f>((1+L234/1000)/(1-0.92/1000)-1)*1000</f>
        <v>27.781539015894641</v>
      </c>
      <c r="N234" s="3">
        <f>J234-1000*((1+K234/1000)^0.515-1)</f>
        <v>1.8251269530797032E-2</v>
      </c>
      <c r="O234" s="2">
        <f>L234-1000*((1+K234/1000)^1.9-1)</f>
        <v>-1.0573094320924596</v>
      </c>
      <c r="P234" s="9">
        <f>M234-1000*((1+K234/1000)^1.9-1)</f>
        <v>-0.11175041619781823</v>
      </c>
    </row>
    <row r="235" spans="1:16" x14ac:dyDescent="0.25">
      <c r="A235" s="1" t="s">
        <v>275</v>
      </c>
      <c r="B235" s="1" t="s">
        <v>276</v>
      </c>
      <c r="C235" s="1" t="s">
        <v>16</v>
      </c>
      <c r="D235" s="1" t="s">
        <v>252</v>
      </c>
      <c r="E235" s="1" t="s">
        <v>277</v>
      </c>
      <c r="F235" s="1" t="s">
        <v>278</v>
      </c>
      <c r="G235" s="1" t="s">
        <v>8</v>
      </c>
      <c r="H235" s="1">
        <v>3674.7774380000001</v>
      </c>
      <c r="I235" s="1">
        <v>3817.0556470000001</v>
      </c>
      <c r="J235" s="1">
        <v>7.4983500000000003</v>
      </c>
      <c r="K235" s="1">
        <v>14.58427</v>
      </c>
      <c r="L235" s="1">
        <v>26.891999999999999</v>
      </c>
      <c r="M235" s="2">
        <f>((1+L235/1000)/(1-0.92/1000)-1)*1000</f>
        <v>27.837610601753493</v>
      </c>
      <c r="N235" s="3">
        <f>J235-1000*((1+K235/1000)^0.515-1)</f>
        <v>1.3824588684610006E-2</v>
      </c>
      <c r="O235" s="2">
        <f>L235-1000*((1+K235/1000)^1.9-1)</f>
        <v>-0.99988423929855941</v>
      </c>
      <c r="P235" s="9">
        <f>M235-1000*((1+K235/1000)^1.9-1)</f>
        <v>-5.4273637545065867E-2</v>
      </c>
    </row>
    <row r="236" spans="1:16" x14ac:dyDescent="0.25">
      <c r="J236" s="4">
        <f t="shared" ref="J236:P236" si="76">AVERAGE(J233:J235)</f>
        <v>7.4972533333333331</v>
      </c>
      <c r="K236" s="4">
        <f t="shared" si="76"/>
        <v>14.584486666666669</v>
      </c>
      <c r="L236" s="4">
        <f t="shared" si="76"/>
        <v>26.884143333333331</v>
      </c>
      <c r="M236" s="4">
        <f t="shared" si="76"/>
        <v>27.829746700297623</v>
      </c>
      <c r="N236" s="4">
        <f t="shared" si="76"/>
        <v>1.2617119532015941E-2</v>
      </c>
      <c r="O236" s="4">
        <f t="shared" si="76"/>
        <v>-1.0081579723380709</v>
      </c>
      <c r="P236" s="4">
        <f t="shared" si="76"/>
        <v>-6.2554605373779992E-2</v>
      </c>
    </row>
    <row r="237" spans="1:16" ht="13.8" thickBot="1" x14ac:dyDescent="0.3">
      <c r="J237" s="14">
        <f>STDEV(J233:J235)</f>
        <v>6.5146015483167714E-3</v>
      </c>
      <c r="K237" s="14">
        <f t="shared" ref="K237:P237" si="77">STDEV(K233:K235)</f>
        <v>4.4635561308657484E-4</v>
      </c>
      <c r="L237" s="14">
        <f t="shared" si="77"/>
        <v>4.4755230234391291E-2</v>
      </c>
      <c r="M237" s="14">
        <f t="shared" si="77"/>
        <v>4.4796442961964569E-2</v>
      </c>
      <c r="N237" s="14">
        <f t="shared" si="77"/>
        <v>6.3249261092796381E-3</v>
      </c>
      <c r="O237" s="14">
        <f t="shared" si="77"/>
        <v>4.5581296579697048E-2</v>
      </c>
      <c r="P237" s="14">
        <f t="shared" si="77"/>
        <v>4.5622508743748291E-2</v>
      </c>
    </row>
    <row r="239" spans="1:16" x14ac:dyDescent="0.25">
      <c r="A239" s="1" t="s">
        <v>283</v>
      </c>
      <c r="B239" s="1" t="s">
        <v>284</v>
      </c>
      <c r="C239" s="1" t="s">
        <v>16</v>
      </c>
      <c r="D239" s="1" t="s">
        <v>252</v>
      </c>
      <c r="E239" s="1" t="s">
        <v>289</v>
      </c>
      <c r="F239" s="1" t="s">
        <v>290</v>
      </c>
      <c r="G239" s="1" t="s">
        <v>8</v>
      </c>
      <c r="H239" s="1">
        <v>3870.4767820000002</v>
      </c>
      <c r="I239" s="1">
        <v>3769.814151</v>
      </c>
      <c r="J239" s="1">
        <v>2.9891299999999998</v>
      </c>
      <c r="K239" s="1">
        <v>5.8671600000000002</v>
      </c>
      <c r="L239" s="1">
        <v>10.236739999999999</v>
      </c>
      <c r="M239" s="2">
        <f>((1+L239/1000)/(1-0.92/1000)-1)*1000</f>
        <v>11.167013652560565</v>
      </c>
      <c r="N239" s="3">
        <f>J239-1000*((1+K239/1000)^0.515-1)</f>
        <v>-2.8170767077069225E-2</v>
      </c>
      <c r="O239" s="2">
        <f>L239-1000*((1+K239/1000)^1.9-1)</f>
        <v>-0.94029040248829787</v>
      </c>
      <c r="P239" s="9">
        <f>M239-1000*((1+K239/1000)^1.9-1)</f>
        <v>-1.0016749927732604E-2</v>
      </c>
    </row>
    <row r="240" spans="1:16" x14ac:dyDescent="0.25">
      <c r="A240" s="1" t="s">
        <v>283</v>
      </c>
      <c r="B240" s="1" t="s">
        <v>284</v>
      </c>
      <c r="C240" s="1" t="s">
        <v>16</v>
      </c>
      <c r="D240" s="1" t="s">
        <v>252</v>
      </c>
      <c r="E240" s="1" t="s">
        <v>287</v>
      </c>
      <c r="F240" s="1" t="s">
        <v>288</v>
      </c>
      <c r="G240" s="1" t="s">
        <v>8</v>
      </c>
      <c r="H240" s="1">
        <v>3825.371302</v>
      </c>
      <c r="I240" s="1">
        <v>3724.2972060000002</v>
      </c>
      <c r="J240" s="1">
        <v>3.0084399999999998</v>
      </c>
      <c r="K240" s="1">
        <v>5.8572800000000003</v>
      </c>
      <c r="L240" s="1">
        <v>10.08583</v>
      </c>
      <c r="M240" s="2">
        <f>((1+L240/1000)/(1-0.92/1000)-1)*1000</f>
        <v>11.015964687512536</v>
      </c>
      <c r="N240" s="3">
        <f>J240-1000*((1+K240/1000)^0.515-1)</f>
        <v>-3.786971063958422E-3</v>
      </c>
      <c r="O240" s="2">
        <f>L240-1000*((1+K240/1000)^1.9-1)</f>
        <v>-1.0723293904217517</v>
      </c>
      <c r="P240" s="9">
        <f>M240-1000*((1+K240/1000)^1.9-1)</f>
        <v>-0.14219470290921521</v>
      </c>
    </row>
    <row r="241" spans="1:16" x14ac:dyDescent="0.25">
      <c r="A241" s="1" t="s">
        <v>283</v>
      </c>
      <c r="B241" s="1" t="s">
        <v>284</v>
      </c>
      <c r="C241" s="1" t="s">
        <v>16</v>
      </c>
      <c r="D241" s="1" t="s">
        <v>252</v>
      </c>
      <c r="E241" s="1" t="s">
        <v>285</v>
      </c>
      <c r="F241" s="1" t="s">
        <v>286</v>
      </c>
      <c r="G241" s="1" t="s">
        <v>8</v>
      </c>
      <c r="H241" s="1">
        <v>3781.7390850000002</v>
      </c>
      <c r="I241" s="1">
        <v>3703.2493810000001</v>
      </c>
      <c r="J241" s="1">
        <v>2.9945599999999999</v>
      </c>
      <c r="K241" s="1">
        <v>5.8653500000000003</v>
      </c>
      <c r="L241" s="1">
        <v>10.14195</v>
      </c>
      <c r="M241" s="2">
        <f>((1+L241/1000)/(1-0.92/1000)-1)*1000</f>
        <v>11.072136365456231</v>
      </c>
      <c r="N241" s="3">
        <f>J241-1000*((1+K241/1000)^0.515-1)</f>
        <v>-2.1811257672734286E-2</v>
      </c>
      <c r="O241" s="2">
        <f>L241-1000*((1+K241/1000)^1.9-1)</f>
        <v>-1.0316232511568657</v>
      </c>
      <c r="P241" s="9">
        <f>M241-1000*((1+K241/1000)^1.9-1)</f>
        <v>-0.10143688570063425</v>
      </c>
    </row>
    <row r="242" spans="1:16" x14ac:dyDescent="0.25">
      <c r="J242" s="4">
        <f t="shared" ref="J242:P242" si="78">AVERAGE(J239:J241)</f>
        <v>2.9973766666666664</v>
      </c>
      <c r="K242" s="4">
        <f t="shared" si="78"/>
        <v>5.8632633333333333</v>
      </c>
      <c r="L242" s="4">
        <f t="shared" si="78"/>
        <v>10.15484</v>
      </c>
      <c r="M242" s="4">
        <f t="shared" si="78"/>
        <v>11.085038235176443</v>
      </c>
      <c r="N242" s="4">
        <f t="shared" si="78"/>
        <v>-1.792299860458731E-2</v>
      </c>
      <c r="O242" s="4">
        <f t="shared" si="78"/>
        <v>-1.0147476813556384</v>
      </c>
      <c r="P242" s="4">
        <f t="shared" si="78"/>
        <v>-8.4549446179194021E-2</v>
      </c>
    </row>
    <row r="243" spans="1:16" ht="13.8" thickBot="1" x14ac:dyDescent="0.3">
      <c r="J243" s="14">
        <f>STDEV(J239:J241)</f>
        <v>9.9583750347801477E-3</v>
      </c>
      <c r="K243" s="14">
        <f t="shared" ref="K243:P243" si="79">STDEV(K239:K241)</f>
        <v>5.2601552575311829E-3</v>
      </c>
      <c r="L243" s="14">
        <f t="shared" si="79"/>
        <v>7.6276281372389759E-2</v>
      </c>
      <c r="M243" s="14">
        <f t="shared" si="79"/>
        <v>7.6346520171047344E-2</v>
      </c>
      <c r="N243" s="14">
        <f t="shared" si="79"/>
        <v>1.2648371276097962E-2</v>
      </c>
      <c r="O243" s="14">
        <f t="shared" si="79"/>
        <v>6.761776560719647E-2</v>
      </c>
      <c r="P243" s="14">
        <f t="shared" si="79"/>
        <v>6.7687827737241524E-2</v>
      </c>
    </row>
    <row r="245" spans="1:16" x14ac:dyDescent="0.25">
      <c r="A245" s="1" t="s">
        <v>291</v>
      </c>
      <c r="B245" s="1" t="s">
        <v>19</v>
      </c>
      <c r="C245" s="1" t="s">
        <v>16</v>
      </c>
      <c r="D245" s="1" t="s">
        <v>252</v>
      </c>
      <c r="E245" s="1" t="s">
        <v>296</v>
      </c>
      <c r="F245" s="1" t="s">
        <v>297</v>
      </c>
      <c r="G245" s="1" t="s">
        <v>7</v>
      </c>
      <c r="H245" s="1">
        <v>3229.8143420000001</v>
      </c>
      <c r="I245" s="1">
        <v>3194.0554000000002</v>
      </c>
      <c r="J245" s="1">
        <v>-2.58588</v>
      </c>
      <c r="K245" s="1">
        <v>-5.14527</v>
      </c>
      <c r="L245" s="1">
        <v>-11.39584</v>
      </c>
      <c r="M245" s="2">
        <f>((1+L245/1000)/(1-0.92/1000)-1)*1000</f>
        <v>-10.48548664771587</v>
      </c>
      <c r="N245" s="3">
        <f>J245-1000*((1+K245/1000)^0.515-1)</f>
        <v>6.7248744841803987E-2</v>
      </c>
      <c r="O245" s="2">
        <f>L245-1000*((1+K245/1000)^1.9-1)</f>
        <v>-1.6424659895125195</v>
      </c>
      <c r="P245" s="9">
        <f>M245-1000*((1+K245/1000)^1.9-1)</f>
        <v>-0.73211263722838993</v>
      </c>
    </row>
    <row r="246" spans="1:16" x14ac:dyDescent="0.25">
      <c r="A246" s="1" t="s">
        <v>291</v>
      </c>
      <c r="B246" s="1" t="s">
        <v>19</v>
      </c>
      <c r="C246" s="1" t="s">
        <v>16</v>
      </c>
      <c r="D246" s="1" t="s">
        <v>252</v>
      </c>
      <c r="E246" s="1" t="s">
        <v>294</v>
      </c>
      <c r="F246" s="1" t="s">
        <v>295</v>
      </c>
      <c r="G246" s="1" t="s">
        <v>7</v>
      </c>
      <c r="H246" s="1">
        <v>3200.4632200000001</v>
      </c>
      <c r="I246" s="1">
        <v>3126.2650509999999</v>
      </c>
      <c r="J246" s="1">
        <v>-2.5754700000000001</v>
      </c>
      <c r="K246" s="1">
        <v>-5.1494600000000004</v>
      </c>
      <c r="L246" s="1">
        <v>-11.32367</v>
      </c>
      <c r="M246" s="2">
        <f>((1+L246/1000)/(1-0.92/1000)-1)*1000</f>
        <v>-10.413250190174917</v>
      </c>
      <c r="N246" s="3">
        <f>J246-1000*((1+K246/1000)^0.515-1)</f>
        <v>7.9822002530895553E-2</v>
      </c>
      <c r="O246" s="2">
        <f>L246-1000*((1+K246/1000)^1.9-1)</f>
        <v>-1.5623718793775687</v>
      </c>
      <c r="P246" s="9">
        <f>M246-1000*((1+K246/1000)^1.9-1)</f>
        <v>-0.65195206955248608</v>
      </c>
    </row>
    <row r="247" spans="1:16" x14ac:dyDescent="0.25">
      <c r="A247" s="1" t="s">
        <v>291</v>
      </c>
      <c r="B247" s="1" t="s">
        <v>19</v>
      </c>
      <c r="C247" s="1" t="s">
        <v>16</v>
      </c>
      <c r="D247" s="1" t="s">
        <v>252</v>
      </c>
      <c r="E247" s="1" t="s">
        <v>292</v>
      </c>
      <c r="F247" s="1" t="s">
        <v>293</v>
      </c>
      <c r="G247" s="1" t="s">
        <v>7</v>
      </c>
      <c r="H247" s="1">
        <v>3173.7893349999999</v>
      </c>
      <c r="I247" s="1">
        <v>3059.8444810000001</v>
      </c>
      <c r="J247" s="1">
        <v>-2.57572</v>
      </c>
      <c r="K247" s="1">
        <v>-5.1395099999999996</v>
      </c>
      <c r="L247" s="1">
        <v>-11.35652</v>
      </c>
      <c r="M247" s="2">
        <f>((1+L247/1000)/(1-0.92/1000)-1)*1000</f>
        <v>-10.446130440004753</v>
      </c>
      <c r="N247" s="3">
        <f>J247-1000*((1+K247/1000)^0.515-1)</f>
        <v>7.443491809517111E-2</v>
      </c>
      <c r="O247" s="2">
        <f>L247-1000*((1+K247/1000)^1.9-1)</f>
        <v>-1.6140393259800518</v>
      </c>
      <c r="P247" s="9">
        <f>M247-1000*((1+K247/1000)^1.9-1)</f>
        <v>-0.70364976598480489</v>
      </c>
    </row>
    <row r="248" spans="1:16" x14ac:dyDescent="0.25">
      <c r="J248" s="4">
        <f t="shared" ref="J248:P248" si="80">AVERAGE(J245:J247)</f>
        <v>-2.5790233333333337</v>
      </c>
      <c r="K248" s="4">
        <f t="shared" si="80"/>
        <v>-5.1447466666666672</v>
      </c>
      <c r="L248" s="4">
        <f t="shared" si="80"/>
        <v>-11.358676666666668</v>
      </c>
      <c r="M248" s="4">
        <f t="shared" si="80"/>
        <v>-10.448289092631846</v>
      </c>
      <c r="N248" s="4">
        <f t="shared" si="80"/>
        <v>7.3835221822623545E-2</v>
      </c>
      <c r="O248" s="4">
        <f t="shared" si="80"/>
        <v>-1.6062923982900468</v>
      </c>
      <c r="P248" s="4">
        <f t="shared" si="80"/>
        <v>-0.69590482425522693</v>
      </c>
    </row>
    <row r="249" spans="1:16" ht="13.8" thickBot="1" x14ac:dyDescent="0.3">
      <c r="J249" s="14">
        <f>STDEV(J245:J247)</f>
        <v>5.9393630410450983E-3</v>
      </c>
      <c r="K249" s="14">
        <f t="shared" ref="K249:P249" si="81">STDEV(K245:K247)</f>
        <v>4.9956013985642698E-3</v>
      </c>
      <c r="L249" s="14">
        <f t="shared" si="81"/>
        <v>3.6133303659274335E-2</v>
      </c>
      <c r="M249" s="14">
        <f t="shared" si="81"/>
        <v>3.6166576910039695E-2</v>
      </c>
      <c r="N249" s="14">
        <f t="shared" si="81"/>
        <v>6.3080447797677873E-3</v>
      </c>
      <c r="O249" s="14">
        <f t="shared" si="81"/>
        <v>4.060514482246104E-2</v>
      </c>
      <c r="P249" s="14">
        <f t="shared" si="81"/>
        <v>4.063763335046356E-2</v>
      </c>
    </row>
    <row r="252" spans="1:16" x14ac:dyDescent="0.25">
      <c r="A252" s="13" t="s">
        <v>298</v>
      </c>
    </row>
    <row r="253" spans="1:16" x14ac:dyDescent="0.25">
      <c r="M253" s="2"/>
      <c r="N253" s="3"/>
      <c r="O253" s="2"/>
      <c r="P253" s="9"/>
    </row>
    <row r="254" spans="1:16" x14ac:dyDescent="0.25">
      <c r="A254" s="1" t="s">
        <v>300</v>
      </c>
      <c r="B254" s="1" t="s">
        <v>19</v>
      </c>
      <c r="C254" s="1" t="s">
        <v>16</v>
      </c>
      <c r="D254" s="1" t="s">
        <v>252</v>
      </c>
      <c r="E254" s="1" t="s">
        <v>305</v>
      </c>
      <c r="F254" s="1" t="s">
        <v>306</v>
      </c>
      <c r="G254" s="1" t="s">
        <v>7</v>
      </c>
      <c r="H254" s="1">
        <v>6278.3692030000002</v>
      </c>
      <c r="I254" s="1">
        <v>6118.7248920000002</v>
      </c>
      <c r="J254" s="1">
        <v>-2.61144</v>
      </c>
      <c r="K254" s="1">
        <v>-5.2450700000000001</v>
      </c>
      <c r="L254" s="1">
        <v>-11.565630000000001</v>
      </c>
      <c r="M254" s="2">
        <f>((1+L254/1000)/(1-0.92/1000)-1)*1000</f>
        <v>-10.655432998358471</v>
      </c>
      <c r="N254" s="3">
        <f>J254-1000*((1+K254/1000)^0.515-1)</f>
        <v>9.3215749396822645E-2</v>
      </c>
      <c r="O254" s="2">
        <f>L254-1000*((1+K254/1000)^1.9-1)</f>
        <v>-1.6235228175826091</v>
      </c>
      <c r="P254" s="9">
        <f>M254-1000*((1+K254/1000)^1.9-1)</f>
        <v>-0.71332581594107936</v>
      </c>
    </row>
    <row r="255" spans="1:16" x14ac:dyDescent="0.25">
      <c r="A255" s="1" t="s">
        <v>300</v>
      </c>
      <c r="B255" s="1" t="s">
        <v>19</v>
      </c>
      <c r="C255" s="1" t="s">
        <v>16</v>
      </c>
      <c r="D255" s="1" t="s">
        <v>252</v>
      </c>
      <c r="E255" s="1" t="s">
        <v>303</v>
      </c>
      <c r="F255" s="1" t="s">
        <v>304</v>
      </c>
      <c r="G255" s="1" t="s">
        <v>7</v>
      </c>
      <c r="H255" s="1">
        <v>6237.4531809999999</v>
      </c>
      <c r="I255" s="1">
        <v>5830.1650289999998</v>
      </c>
      <c r="J255" s="1">
        <v>-2.5929199999999999</v>
      </c>
      <c r="K255" s="1">
        <v>-5.2363400000000002</v>
      </c>
      <c r="L255" s="1">
        <v>-11.46471</v>
      </c>
      <c r="M255" s="2">
        <f>((1+L255/1000)/(1-0.92/1000)-1)*1000</f>
        <v>-10.554420066461123</v>
      </c>
      <c r="N255" s="3">
        <f>J255-1000*((1+K255/1000)^0.515-1)</f>
        <v>0.10722832719112096</v>
      </c>
      <c r="O255" s="2">
        <f>L255-1000*((1+K255/1000)^1.9-1)</f>
        <v>-1.5391115622263705</v>
      </c>
      <c r="P255" s="9">
        <f>M255-1000*((1+K255/1000)^1.9-1)</f>
        <v>-0.62882162868749347</v>
      </c>
    </row>
    <row r="256" spans="1:16" x14ac:dyDescent="0.25">
      <c r="A256" s="1" t="s">
        <v>300</v>
      </c>
      <c r="B256" s="1" t="s">
        <v>19</v>
      </c>
      <c r="C256" s="1" t="s">
        <v>16</v>
      </c>
      <c r="D256" s="1" t="s">
        <v>252</v>
      </c>
      <c r="E256" s="1" t="s">
        <v>301</v>
      </c>
      <c r="F256" s="1" t="s">
        <v>302</v>
      </c>
      <c r="G256" s="1" t="s">
        <v>7</v>
      </c>
      <c r="H256" s="1">
        <v>6215.192771</v>
      </c>
      <c r="I256" s="1">
        <v>5547.6207489999997</v>
      </c>
      <c r="J256" s="1">
        <v>-2.6016900000000001</v>
      </c>
      <c r="K256" s="1">
        <v>-5.2436600000000002</v>
      </c>
      <c r="L256" s="1">
        <v>-11.543100000000001</v>
      </c>
      <c r="M256" s="2">
        <f>((1+L256/1000)/(1-0.92/1000)-1)*1000</f>
        <v>-10.632882251671582</v>
      </c>
      <c r="N256" s="3">
        <f>J256-1000*((1+K256/1000)^0.515-1)</f>
        <v>0.10223774519856432</v>
      </c>
      <c r="O256" s="2">
        <f>L256-1000*((1+K256/1000)^1.9-1)</f>
        <v>-1.6036591695720315</v>
      </c>
      <c r="P256" s="9">
        <f>M256-1000*((1+K256/1000)^1.9-1)</f>
        <v>-0.69344142124361241</v>
      </c>
    </row>
    <row r="257" spans="1:16" x14ac:dyDescent="0.25">
      <c r="J257" s="4">
        <f t="shared" ref="J257:P257" si="82">AVERAGE(J254:J256)</f>
        <v>-2.6020166666666662</v>
      </c>
      <c r="K257" s="4">
        <f t="shared" si="82"/>
        <v>-5.2416900000000002</v>
      </c>
      <c r="L257" s="4">
        <f t="shared" si="82"/>
        <v>-11.524480000000002</v>
      </c>
      <c r="M257" s="4">
        <f t="shared" si="82"/>
        <v>-10.614245105497059</v>
      </c>
      <c r="N257" s="4">
        <f t="shared" si="82"/>
        <v>0.10089394059550265</v>
      </c>
      <c r="O257" s="4">
        <f t="shared" si="82"/>
        <v>-1.588764516460337</v>
      </c>
      <c r="P257" s="4">
        <f t="shared" si="82"/>
        <v>-0.67852962195739508</v>
      </c>
    </row>
    <row r="258" spans="1:16" ht="13.8" thickBot="1" x14ac:dyDescent="0.3">
      <c r="J258" s="14">
        <f>STDEV(J254:J256)</f>
        <v>9.2643204463864568E-3</v>
      </c>
      <c r="K258" s="14">
        <f t="shared" ref="K258:P258" si="83">STDEV(K254:K256)</f>
        <v>4.6865659069301119E-3</v>
      </c>
      <c r="L258" s="14">
        <f t="shared" si="83"/>
        <v>5.2973954921263201E-2</v>
      </c>
      <c r="M258" s="14">
        <f t="shared" si="83"/>
        <v>5.3022735838246356E-2</v>
      </c>
      <c r="N258" s="14">
        <f t="shared" si="83"/>
        <v>7.1022842958250341E-3</v>
      </c>
      <c r="O258" s="14">
        <f t="shared" si="83"/>
        <v>4.4132788561253557E-2</v>
      </c>
      <c r="P258" s="14">
        <f t="shared" si="83"/>
        <v>4.4181565548445656E-2</v>
      </c>
    </row>
    <row r="259" spans="1:16" x14ac:dyDescent="0.25">
      <c r="A259" s="13" t="s">
        <v>299</v>
      </c>
    </row>
    <row r="261" spans="1:16" x14ac:dyDescent="0.25">
      <c r="A261" s="1" t="s">
        <v>307</v>
      </c>
      <c r="B261" s="1" t="s">
        <v>19</v>
      </c>
      <c r="C261" s="1" t="s">
        <v>16</v>
      </c>
      <c r="D261" s="1" t="s">
        <v>308</v>
      </c>
      <c r="E261" s="1" t="s">
        <v>313</v>
      </c>
      <c r="F261" s="1" t="s">
        <v>314</v>
      </c>
      <c r="G261" s="1" t="s">
        <v>7</v>
      </c>
      <c r="H261" s="1">
        <v>6340.5975749999998</v>
      </c>
      <c r="I261" s="1">
        <v>6363.6626500000002</v>
      </c>
      <c r="J261" s="1">
        <v>-2.5984799999999999</v>
      </c>
      <c r="K261" s="1">
        <v>-5.1930300000000003</v>
      </c>
      <c r="L261" s="1">
        <v>-11.60585</v>
      </c>
      <c r="M261" s="2">
        <f>((1+L261/1000)/(1-0.92/1000)-1)*1000</f>
        <v>-10.695690034832062</v>
      </c>
      <c r="N261" s="3">
        <f>J261-1000*((1+K261/1000)^0.515-1)</f>
        <v>7.93070466374588E-2</v>
      </c>
      <c r="O261" s="2">
        <f>L261-1000*((1+K261/1000)^1.9-1)</f>
        <v>-1.7621542612443477</v>
      </c>
      <c r="P261" s="9">
        <f>M261-1000*((1+K261/1000)^1.9-1)</f>
        <v>-0.85199429607640909</v>
      </c>
    </row>
    <row r="262" spans="1:16" x14ac:dyDescent="0.25">
      <c r="A262" s="1" t="s">
        <v>307</v>
      </c>
      <c r="B262" s="1" t="s">
        <v>19</v>
      </c>
      <c r="C262" s="1" t="s">
        <v>16</v>
      </c>
      <c r="D262" s="1" t="s">
        <v>308</v>
      </c>
      <c r="E262" s="1" t="s">
        <v>311</v>
      </c>
      <c r="F262" s="1" t="s">
        <v>312</v>
      </c>
      <c r="G262" s="1" t="s">
        <v>7</v>
      </c>
      <c r="H262" s="1">
        <v>6210.6136310000002</v>
      </c>
      <c r="I262" s="1">
        <v>6270.4028580000004</v>
      </c>
      <c r="J262" s="1">
        <v>-2.5942599999999998</v>
      </c>
      <c r="K262" s="1">
        <v>-5.1916900000000004</v>
      </c>
      <c r="L262" s="1">
        <v>-11.61937</v>
      </c>
      <c r="M262" s="2">
        <f>((1+L262/1000)/(1-0.92/1000)-1)*1000</f>
        <v>-10.709222484685865</v>
      </c>
      <c r="N262" s="3">
        <f>J262-1000*((1+K262/1000)^0.515-1)</f>
        <v>8.2835202033297417E-2</v>
      </c>
      <c r="O262" s="2">
        <f>L262-1000*((1+K262/1000)^1.9-1)</f>
        <v>-1.7782083603759915</v>
      </c>
      <c r="P262" s="9">
        <f>M262-1000*((1+K262/1000)^1.9-1)</f>
        <v>-0.86806084506185677</v>
      </c>
    </row>
    <row r="263" spans="1:16" x14ac:dyDescent="0.25">
      <c r="A263" s="1" t="s">
        <v>307</v>
      </c>
      <c r="B263" s="1" t="s">
        <v>19</v>
      </c>
      <c r="C263" s="1" t="s">
        <v>16</v>
      </c>
      <c r="D263" s="1" t="s">
        <v>308</v>
      </c>
      <c r="E263" s="1" t="s">
        <v>309</v>
      </c>
      <c r="F263" s="1" t="s">
        <v>310</v>
      </c>
      <c r="G263" s="1" t="s">
        <v>7</v>
      </c>
      <c r="H263" s="1">
        <v>6113.2262010000004</v>
      </c>
      <c r="I263" s="1">
        <v>6192.1427510000003</v>
      </c>
      <c r="J263" s="1">
        <v>-2.5958800000000002</v>
      </c>
      <c r="K263" s="1">
        <v>-5.1950700000000003</v>
      </c>
      <c r="L263" s="1">
        <v>-11.604240000000001</v>
      </c>
      <c r="M263" s="2">
        <f>((1+L263/1000)/(1-0.92/1000)-1)*1000</f>
        <v>-10.694078552268117</v>
      </c>
      <c r="N263" s="3">
        <f>J263-1000*((1+K263/1000)^0.515-1)</f>
        <v>8.2960303469653773E-2</v>
      </c>
      <c r="O263" s="2">
        <f>L263-1000*((1+K263/1000)^1.9-1)</f>
        <v>-1.7566863848830891</v>
      </c>
      <c r="P263" s="9">
        <f>M263-1000*((1+K263/1000)^1.9-1)</f>
        <v>-0.84652493715120514</v>
      </c>
    </row>
    <row r="264" spans="1:16" x14ac:dyDescent="0.25">
      <c r="J264" s="4">
        <f t="shared" ref="J264:P264" si="84">AVERAGE(J261:J263)</f>
        <v>-2.5962066666666668</v>
      </c>
      <c r="K264" s="4">
        <f t="shared" si="84"/>
        <v>-5.1932633333333342</v>
      </c>
      <c r="L264" s="4">
        <f t="shared" si="84"/>
        <v>-11.609819999999999</v>
      </c>
      <c r="M264" s="4">
        <f t="shared" si="84"/>
        <v>-10.699663690595349</v>
      </c>
      <c r="N264" s="4">
        <f t="shared" si="84"/>
        <v>8.1700850713469997E-2</v>
      </c>
      <c r="O264" s="4">
        <f t="shared" si="84"/>
        <v>-1.7656830021678094</v>
      </c>
      <c r="P264" s="4">
        <f t="shared" si="84"/>
        <v>-0.85552669276315696</v>
      </c>
    </row>
    <row r="265" spans="1:16" ht="13.8" thickBot="1" x14ac:dyDescent="0.3">
      <c r="A265" s="13" t="s">
        <v>323</v>
      </c>
      <c r="J265" s="14">
        <f>STDEV(J261:J263)</f>
        <v>2.12888077010749E-3</v>
      </c>
      <c r="K265" s="14">
        <f t="shared" ref="K265:P265" si="85">STDEV(K261:K263)</f>
        <v>1.7020379940921549E-3</v>
      </c>
      <c r="L265" s="14">
        <f t="shared" si="85"/>
        <v>8.3096269471014499E-3</v>
      </c>
      <c r="M265" s="14">
        <f t="shared" si="85"/>
        <v>8.3172788435976405E-3</v>
      </c>
      <c r="N265" s="14">
        <f t="shared" si="85"/>
        <v>2.074038586451677E-3</v>
      </c>
      <c r="O265" s="14">
        <f t="shared" si="85"/>
        <v>1.1186503772759281E-2</v>
      </c>
      <c r="P265" s="14">
        <f t="shared" si="85"/>
        <v>1.1194069954597728E-2</v>
      </c>
    </row>
    <row r="266" spans="1:16" x14ac:dyDescent="0.25">
      <c r="A266" s="13" t="s">
        <v>315</v>
      </c>
    </row>
    <row r="268" spans="1:16" x14ac:dyDescent="0.25">
      <c r="A268" s="1" t="s">
        <v>316</v>
      </c>
      <c r="B268" s="1" t="s">
        <v>19</v>
      </c>
      <c r="C268" s="1" t="s">
        <v>16</v>
      </c>
      <c r="D268" s="1" t="s">
        <v>308</v>
      </c>
      <c r="E268" s="1" t="s">
        <v>321</v>
      </c>
      <c r="F268" s="1" t="s">
        <v>322</v>
      </c>
      <c r="G268" s="1" t="s">
        <v>7</v>
      </c>
      <c r="H268" s="1">
        <v>5730.73855</v>
      </c>
      <c r="I268" s="1">
        <v>5571.632603</v>
      </c>
      <c r="J268" s="1">
        <v>-2.60026</v>
      </c>
      <c r="K268" s="1">
        <v>-5.2459600000000002</v>
      </c>
      <c r="L268" s="1">
        <v>-11.68102</v>
      </c>
      <c r="M268" s="2">
        <f>((1+L268/1000)/(1-0.92/1000)-1)*1000</f>
        <v>-10.770929254914519</v>
      </c>
      <c r="N268" s="3">
        <f>J268-1000*((1+K268/1000)^0.515-1)</f>
        <v>0.10485527003491901</v>
      </c>
      <c r="O268" s="2">
        <f>L268-1000*((1+K268/1000)^1.9-1)</f>
        <v>-1.7372298028296012</v>
      </c>
      <c r="P268" s="9">
        <f>M268-1000*((1+K268/1000)^1.9-1)</f>
        <v>-0.82713905774411955</v>
      </c>
    </row>
    <row r="269" spans="1:16" x14ac:dyDescent="0.25">
      <c r="A269" s="1" t="s">
        <v>316</v>
      </c>
      <c r="B269" s="1" t="s">
        <v>19</v>
      </c>
      <c r="C269" s="1" t="s">
        <v>16</v>
      </c>
      <c r="D269" s="1" t="s">
        <v>308</v>
      </c>
      <c r="E269" s="1" t="s">
        <v>319</v>
      </c>
      <c r="F269" s="1" t="s">
        <v>320</v>
      </c>
      <c r="G269" s="1" t="s">
        <v>7</v>
      </c>
      <c r="H269" s="1">
        <v>5761.6608649999998</v>
      </c>
      <c r="I269" s="1">
        <v>5509.3063359999996</v>
      </c>
      <c r="J269" s="1">
        <v>-2.6133500000000001</v>
      </c>
      <c r="K269" s="1">
        <v>-5.2483199999999997</v>
      </c>
      <c r="L269" s="1">
        <v>-11.60393</v>
      </c>
      <c r="M269" s="2">
        <f>((1+L269/1000)/(1-0.92/1000)-1)*1000</f>
        <v>-10.69376826680546</v>
      </c>
      <c r="N269" s="3">
        <f>J269-1000*((1+K269/1000)^0.515-1)</f>
        <v>9.2983775164382276E-2</v>
      </c>
      <c r="O269" s="2">
        <f>L269-1000*((1+K269/1000)^1.9-1)</f>
        <v>-1.6556769837540894</v>
      </c>
      <c r="P269" s="9">
        <f>M269-1000*((1+K269/1000)^1.9-1)</f>
        <v>-0.74551525055954926</v>
      </c>
    </row>
    <row r="270" spans="1:16" x14ac:dyDescent="0.25">
      <c r="A270" s="1" t="s">
        <v>316</v>
      </c>
      <c r="B270" s="1" t="s">
        <v>19</v>
      </c>
      <c r="C270" s="1" t="s">
        <v>16</v>
      </c>
      <c r="D270" s="1" t="s">
        <v>308</v>
      </c>
      <c r="E270" s="1" t="s">
        <v>317</v>
      </c>
      <c r="F270" s="1" t="s">
        <v>318</v>
      </c>
      <c r="G270" s="1" t="s">
        <v>7</v>
      </c>
      <c r="H270" s="1">
        <v>5735.9015630000004</v>
      </c>
      <c r="I270" s="1">
        <v>5460.7588320000004</v>
      </c>
      <c r="J270" s="1">
        <v>-2.62025</v>
      </c>
      <c r="K270" s="1">
        <v>-5.2490899999999998</v>
      </c>
      <c r="L270" s="1">
        <v>-11.63435</v>
      </c>
      <c r="M270" s="2">
        <f>((1+L270/1000)/(1-0.92/1000)-1)*1000</f>
        <v>-10.724216278976684</v>
      </c>
      <c r="N270" s="3">
        <f>J270-1000*((1+K270/1000)^0.515-1)</f>
        <v>8.6481338582013567E-2</v>
      </c>
      <c r="O270" s="2">
        <f>L270-1000*((1+K270/1000)^1.9-1)</f>
        <v>-1.6846408965411737</v>
      </c>
      <c r="P270" s="9">
        <f>M270-1000*((1+K270/1000)^1.9-1)</f>
        <v>-0.77450717551785786</v>
      </c>
    </row>
    <row r="271" spans="1:16" x14ac:dyDescent="0.25">
      <c r="J271" s="4">
        <f t="shared" ref="J271:P271" si="86">AVERAGE(J268:J270)</f>
        <v>-2.6112866666666665</v>
      </c>
      <c r="K271" s="4">
        <f t="shared" si="86"/>
        <v>-5.2477899999999993</v>
      </c>
      <c r="L271" s="4">
        <f t="shared" si="86"/>
        <v>-11.639766666666667</v>
      </c>
      <c r="M271" s="4">
        <f t="shared" si="86"/>
        <v>-10.729637933565554</v>
      </c>
      <c r="N271" s="4">
        <f t="shared" si="86"/>
        <v>9.4773461260438285E-2</v>
      </c>
      <c r="O271" s="4">
        <f t="shared" si="86"/>
        <v>-1.6925158943749548</v>
      </c>
      <c r="P271" s="4">
        <f t="shared" si="86"/>
        <v>-0.78238716127384222</v>
      </c>
    </row>
    <row r="272" spans="1:16" ht="13.8" thickBot="1" x14ac:dyDescent="0.3">
      <c r="J272" s="14">
        <f>STDEV(J268:J270)</f>
        <v>1.0153473953939755E-2</v>
      </c>
      <c r="K272" s="14">
        <f t="shared" ref="K272:P272" si="87">STDEV(K268:K270)</f>
        <v>1.630919985774668E-3</v>
      </c>
      <c r="L272" s="14">
        <f t="shared" si="87"/>
        <v>3.8829399085401006E-2</v>
      </c>
      <c r="M272" s="14">
        <f t="shared" si="87"/>
        <v>3.8865155028023991E-2</v>
      </c>
      <c r="N272" s="14">
        <f t="shared" si="87"/>
        <v>9.3167897636916314E-3</v>
      </c>
      <c r="O272" s="14">
        <f t="shared" si="87"/>
        <v>4.1342801888023133E-2</v>
      </c>
      <c r="P272" s="14">
        <f t="shared" si="87"/>
        <v>4.1378522284657104E-2</v>
      </c>
    </row>
    <row r="274" spans="1:16" x14ac:dyDescent="0.25">
      <c r="A274" s="1" t="s">
        <v>324</v>
      </c>
      <c r="B274" s="1" t="s">
        <v>325</v>
      </c>
      <c r="C274" s="1" t="s">
        <v>16</v>
      </c>
      <c r="D274" s="1" t="s">
        <v>308</v>
      </c>
      <c r="E274" s="1" t="s">
        <v>330</v>
      </c>
      <c r="F274" s="1" t="s">
        <v>331</v>
      </c>
      <c r="G274" s="1" t="s">
        <v>8</v>
      </c>
      <c r="H274" s="1">
        <v>5611.1162050000003</v>
      </c>
      <c r="I274" s="1">
        <v>5682.5687150000003</v>
      </c>
      <c r="J274" s="1">
        <v>2.2092499999999999</v>
      </c>
      <c r="K274" s="1">
        <v>4.3141299999999996</v>
      </c>
      <c r="L274" s="1">
        <v>6.96774</v>
      </c>
      <c r="M274" s="2">
        <f>((1+L274/1000)/(1-0.92/1000)-1)*1000</f>
        <v>7.8950034031308736</v>
      </c>
      <c r="N274" s="3">
        <f>J274-1000*((1+K274/1000)^0.515-1)</f>
        <v>-1.0207529528456938E-2</v>
      </c>
      <c r="O274" s="2">
        <f>L274-1000*((1+K274/1000)^1.9-1)</f>
        <v>-1.245017732945608</v>
      </c>
      <c r="P274" s="9">
        <f>M274-1000*((1+K274/1000)^1.9-1)</f>
        <v>-0.3177543298147345</v>
      </c>
    </row>
    <row r="275" spans="1:16" x14ac:dyDescent="0.25">
      <c r="A275" s="1" t="s">
        <v>324</v>
      </c>
      <c r="B275" s="1" t="s">
        <v>325</v>
      </c>
      <c r="C275" s="1" t="s">
        <v>16</v>
      </c>
      <c r="D275" s="1" t="s">
        <v>308</v>
      </c>
      <c r="E275" s="1" t="s">
        <v>328</v>
      </c>
      <c r="F275" s="1" t="s">
        <v>329</v>
      </c>
      <c r="G275" s="1" t="s">
        <v>8</v>
      </c>
      <c r="H275" s="1">
        <v>5524.6792150000001</v>
      </c>
      <c r="I275" s="1">
        <v>5479.679631</v>
      </c>
      <c r="J275" s="1">
        <v>2.2138</v>
      </c>
      <c r="K275" s="1">
        <v>4.3026200000000001</v>
      </c>
      <c r="L275" s="1">
        <v>7.04941</v>
      </c>
      <c r="M275" s="2">
        <f>((1+L275/1000)/(1-0.92/1000)-1)*1000</f>
        <v>7.9767486087201078</v>
      </c>
      <c r="N275" s="3">
        <f>J275-1000*((1+K275/1000)^0.515-1)</f>
        <v>2.5777376229196847E-4</v>
      </c>
      <c r="O275" s="2">
        <f>L275-1000*((1+K275/1000)^1.9-1)</f>
        <v>-1.1413939533162836</v>
      </c>
      <c r="P275" s="9">
        <f>M275-1000*((1+K275/1000)^1.9-1)</f>
        <v>-0.2140553445961757</v>
      </c>
    </row>
    <row r="276" spans="1:16" x14ac:dyDescent="0.25">
      <c r="A276" s="1" t="s">
        <v>324</v>
      </c>
      <c r="B276" s="1" t="s">
        <v>325</v>
      </c>
      <c r="C276" s="1" t="s">
        <v>16</v>
      </c>
      <c r="D276" s="1" t="s">
        <v>308</v>
      </c>
      <c r="E276" s="1" t="s">
        <v>326</v>
      </c>
      <c r="F276" s="1" t="s">
        <v>327</v>
      </c>
      <c r="G276" s="1" t="s">
        <v>8</v>
      </c>
      <c r="H276" s="1">
        <v>5443.2110300000004</v>
      </c>
      <c r="I276" s="1">
        <v>5424.0721709999998</v>
      </c>
      <c r="J276" s="1">
        <v>2.2080899999999999</v>
      </c>
      <c r="K276" s="1">
        <v>4.3020899999999997</v>
      </c>
      <c r="L276" s="1">
        <v>7.0331700000000001</v>
      </c>
      <c r="M276" s="2">
        <f>((1+L276/1000)/(1-0.92/1000)-1)*1000</f>
        <v>7.9604936541617377</v>
      </c>
      <c r="N276" s="3">
        <f>J276-1000*((1+K276/1000)^0.515-1)</f>
        <v>-5.1798439736310264E-3</v>
      </c>
      <c r="O276" s="2">
        <f>L276-1000*((1+K276/1000)^1.9-1)</f>
        <v>-1.156623054929284</v>
      </c>
      <c r="P276" s="9">
        <f>M276-1000*((1+K276/1000)^1.9-1)</f>
        <v>-0.2292994007675464</v>
      </c>
    </row>
    <row r="277" spans="1:16" x14ac:dyDescent="0.25">
      <c r="J277" s="4">
        <f t="shared" ref="J277:P277" si="88">AVERAGE(J274:J276)</f>
        <v>2.2103800000000002</v>
      </c>
      <c r="K277" s="4">
        <f t="shared" si="88"/>
        <v>4.3062800000000001</v>
      </c>
      <c r="L277" s="4">
        <f t="shared" si="88"/>
        <v>7.0167733333333331</v>
      </c>
      <c r="M277" s="4">
        <f t="shared" si="88"/>
        <v>7.9440818886709055</v>
      </c>
      <c r="N277" s="4">
        <f t="shared" si="88"/>
        <v>-5.0431999132653322E-3</v>
      </c>
      <c r="O277" s="4">
        <f t="shared" si="88"/>
        <v>-1.1810115803970584</v>
      </c>
      <c r="P277" s="4">
        <f t="shared" si="88"/>
        <v>-0.25370302505948555</v>
      </c>
    </row>
    <row r="278" spans="1:16" ht="13.8" thickBot="1" x14ac:dyDescent="0.3">
      <c r="J278" s="14">
        <f>STDEV(J274:J276)</f>
        <v>3.018062292266397E-3</v>
      </c>
      <c r="K278" s="14">
        <f t="shared" ref="K278:P278" si="89">STDEV(K274:K276)</f>
        <v>6.803462353831123E-3</v>
      </c>
      <c r="L278" s="14">
        <f t="shared" si="89"/>
        <v>4.3233496658648049E-2</v>
      </c>
      <c r="M278" s="14">
        <f t="shared" si="89"/>
        <v>4.3273308102120822E-2</v>
      </c>
      <c r="N278" s="14">
        <f t="shared" si="89"/>
        <v>5.2339895816924291E-3</v>
      </c>
      <c r="O278" s="14">
        <f t="shared" si="89"/>
        <v>5.5951515234494903E-2</v>
      </c>
      <c r="P278" s="14">
        <f t="shared" si="89"/>
        <v>5.5991272023203087E-2</v>
      </c>
    </row>
    <row r="280" spans="1:16" x14ac:dyDescent="0.25">
      <c r="A280" s="1" t="s">
        <v>332</v>
      </c>
      <c r="B280" s="1" t="s">
        <v>333</v>
      </c>
      <c r="C280" s="1" t="s">
        <v>16</v>
      </c>
      <c r="D280" s="1" t="s">
        <v>308</v>
      </c>
      <c r="E280" s="1" t="s">
        <v>338</v>
      </c>
      <c r="F280" s="1" t="s">
        <v>339</v>
      </c>
      <c r="G280" s="1" t="s">
        <v>8</v>
      </c>
      <c r="H280" s="1">
        <v>5658.9442719999997</v>
      </c>
      <c r="I280" s="1">
        <v>5718.4066339999999</v>
      </c>
      <c r="J280" s="1">
        <v>1.5838099999999999</v>
      </c>
      <c r="K280" s="1">
        <v>3.1975899999999999</v>
      </c>
      <c r="L280" s="1">
        <v>4.74247</v>
      </c>
      <c r="M280" s="2">
        <f>((1+L280/1000)/(1-0.92/1000)-1)*1000</f>
        <v>5.6676842695280172</v>
      </c>
      <c r="N280" s="3">
        <f>J280-1000*((1+K280/1000)^0.515-1)</f>
        <v>-6.1673944655357138E-2</v>
      </c>
      <c r="O280" s="2">
        <f>L280-1000*((1+K280/1000)^1.9-1)</f>
        <v>-1.3416920864846569</v>
      </c>
      <c r="P280" s="9">
        <f>M280-1000*((1+K280/1000)^1.9-1)</f>
        <v>-0.41647781695663966</v>
      </c>
    </row>
    <row r="281" spans="1:16" x14ac:dyDescent="0.25">
      <c r="A281" s="1" t="s">
        <v>332</v>
      </c>
      <c r="B281" s="1" t="s">
        <v>333</v>
      </c>
      <c r="C281" s="1" t="s">
        <v>16</v>
      </c>
      <c r="D281" s="1" t="s">
        <v>308</v>
      </c>
      <c r="E281" s="1" t="s">
        <v>336</v>
      </c>
      <c r="F281" s="1" t="s">
        <v>337</v>
      </c>
      <c r="G281" s="1" t="s">
        <v>8</v>
      </c>
      <c r="H281" s="1">
        <v>5551.6821929999996</v>
      </c>
      <c r="I281" s="1">
        <v>5508.0400559999998</v>
      </c>
      <c r="J281" s="1">
        <v>1.5904400000000001</v>
      </c>
      <c r="K281" s="1">
        <v>3.1926399999999999</v>
      </c>
      <c r="L281" s="1">
        <v>4.8909900000000004</v>
      </c>
      <c r="M281" s="2">
        <f>((1+L281/1000)/(1-0.92/1000)-1)*1000</f>
        <v>5.8163410337510602</v>
      </c>
      <c r="N281" s="3">
        <f>J281-1000*((1+K281/1000)^0.515-1)</f>
        <v>-5.2498635704416152E-2</v>
      </c>
      <c r="O281" s="2">
        <f>L281-1000*((1+K281/1000)^1.9-1)</f>
        <v>-1.183740045749099</v>
      </c>
      <c r="P281" s="9">
        <f>M281-1000*((1+K281/1000)^1.9-1)</f>
        <v>-0.25838901199803921</v>
      </c>
    </row>
    <row r="282" spans="1:16" x14ac:dyDescent="0.25">
      <c r="A282" s="1" t="s">
        <v>332</v>
      </c>
      <c r="B282" s="1" t="s">
        <v>333</v>
      </c>
      <c r="C282" s="1" t="s">
        <v>16</v>
      </c>
      <c r="D282" s="1" t="s">
        <v>308</v>
      </c>
      <c r="E282" s="1" t="s">
        <v>334</v>
      </c>
      <c r="F282" s="1" t="s">
        <v>335</v>
      </c>
      <c r="G282" s="1" t="s">
        <v>8</v>
      </c>
      <c r="H282" s="1">
        <v>5459.8916760000002</v>
      </c>
      <c r="I282" s="1">
        <v>5456.4884439999996</v>
      </c>
      <c r="J282" s="1">
        <v>1.60137</v>
      </c>
      <c r="K282" s="1">
        <v>3.1838899999999999</v>
      </c>
      <c r="L282" s="1">
        <v>4.71319</v>
      </c>
      <c r="M282" s="2">
        <f>((1+L282/1000)/(1-0.92/1000)-1)*1000</f>
        <v>5.6383773071224663</v>
      </c>
      <c r="N282" s="3">
        <f>J282-1000*((1+K282/1000)^0.515-1)</f>
        <v>-3.7069337305230876E-2</v>
      </c>
      <c r="O282" s="2">
        <f>L282-1000*((1+K282/1000)^1.9-1)</f>
        <v>-1.3448673489301681</v>
      </c>
      <c r="P282" s="9">
        <f>M282-1000*((1+K282/1000)^1.9-1)</f>
        <v>-0.4196800418077018</v>
      </c>
    </row>
    <row r="283" spans="1:16" x14ac:dyDescent="0.25">
      <c r="J283" s="4">
        <f t="shared" ref="J283:P283" si="90">AVERAGE(J280:J282)</f>
        <v>1.5918733333333333</v>
      </c>
      <c r="K283" s="4">
        <f t="shared" si="90"/>
        <v>3.1913733333333334</v>
      </c>
      <c r="L283" s="4">
        <f t="shared" si="90"/>
        <v>4.7822166666666668</v>
      </c>
      <c r="M283" s="4">
        <f t="shared" si="90"/>
        <v>5.7074675368005146</v>
      </c>
      <c r="N283" s="4">
        <f t="shared" si="90"/>
        <v>-5.0413972555001386E-2</v>
      </c>
      <c r="O283" s="4">
        <f t="shared" si="90"/>
        <v>-1.2900998270546413</v>
      </c>
      <c r="P283" s="4">
        <f t="shared" si="90"/>
        <v>-0.36484895692079355</v>
      </c>
    </row>
    <row r="284" spans="1:16" ht="13.8" thickBot="1" x14ac:dyDescent="0.3">
      <c r="J284" s="14">
        <f>STDEV(J280:J282)</f>
        <v>8.8673126331111924E-3</v>
      </c>
      <c r="K284" s="14">
        <f t="shared" ref="K284:P284" si="91">STDEV(K280:K282)</f>
        <v>6.9372785249933316E-3</v>
      </c>
      <c r="L284" s="14">
        <f t="shared" si="91"/>
        <v>9.5331307204576707E-2</v>
      </c>
      <c r="M284" s="14">
        <f t="shared" si="91"/>
        <v>9.54190927699506E-2</v>
      </c>
      <c r="N284" s="14">
        <f t="shared" si="91"/>
        <v>1.2434067759521343E-2</v>
      </c>
      <c r="O284" s="14">
        <f t="shared" si="91"/>
        <v>9.212395390136903E-2</v>
      </c>
      <c r="P284" s="14">
        <f t="shared" si="91"/>
        <v>9.2210918364996827E-2</v>
      </c>
    </row>
    <row r="286" spans="1:16" x14ac:dyDescent="0.25">
      <c r="A286" s="1" t="s">
        <v>340</v>
      </c>
      <c r="B286" s="1" t="s">
        <v>341</v>
      </c>
      <c r="C286" s="1" t="s">
        <v>16</v>
      </c>
      <c r="D286" s="1" t="s">
        <v>308</v>
      </c>
      <c r="E286" s="1" t="s">
        <v>346</v>
      </c>
      <c r="F286" s="1" t="s">
        <v>347</v>
      </c>
      <c r="G286" s="1" t="s">
        <v>8</v>
      </c>
      <c r="H286" s="1">
        <v>5355.5648069999997</v>
      </c>
      <c r="I286" s="1">
        <v>5306.0160420000002</v>
      </c>
      <c r="J286" s="1">
        <v>2.5650499999999998</v>
      </c>
      <c r="K286" s="1">
        <v>5.0184199999999999</v>
      </c>
      <c r="L286" s="1">
        <v>8.2871299999999994</v>
      </c>
      <c r="M286" s="2">
        <f>((1+L286/1000)/(1-0.92/1000)-1)*1000</f>
        <v>9.215608359691041</v>
      </c>
      <c r="N286" s="3">
        <f>J286-1000*((1+K286/1000)^0.515-1)</f>
        <v>-1.6298854707066379E-2</v>
      </c>
      <c r="O286" s="2">
        <f>L286-1000*((1+K286/1000)^1.9-1)</f>
        <v>-1.2693971840412086</v>
      </c>
      <c r="P286" s="9">
        <f>M286-1000*((1+K286/1000)^1.9-1)</f>
        <v>-0.34091882435016707</v>
      </c>
    </row>
    <row r="287" spans="1:16" x14ac:dyDescent="0.25">
      <c r="A287" s="1" t="s">
        <v>340</v>
      </c>
      <c r="B287" s="1" t="s">
        <v>341</v>
      </c>
      <c r="C287" s="1" t="s">
        <v>16</v>
      </c>
      <c r="D287" s="1" t="s">
        <v>308</v>
      </c>
      <c r="E287" s="1" t="s">
        <v>344</v>
      </c>
      <c r="F287" s="1" t="s">
        <v>345</v>
      </c>
      <c r="G287" s="1" t="s">
        <v>8</v>
      </c>
      <c r="H287" s="1">
        <v>5292.9706299999998</v>
      </c>
      <c r="I287" s="1">
        <v>5261.8608510000004</v>
      </c>
      <c r="J287" s="1">
        <v>2.5628299999999999</v>
      </c>
      <c r="K287" s="1">
        <v>5.0126499999999998</v>
      </c>
      <c r="L287" s="1">
        <v>8.2163699999999995</v>
      </c>
      <c r="M287" s="2">
        <f>((1+L287/1000)/(1-0.92/1000)-1)*1000</f>
        <v>9.1447832005444596</v>
      </c>
      <c r="N287" s="3">
        <f>J287-1000*((1+K287/1000)^0.515-1)</f>
        <v>-1.5554506297437598E-2</v>
      </c>
      <c r="O287" s="2">
        <f>L287-1000*((1+K287/1000)^1.9-1)</f>
        <v>-1.3291447096492615</v>
      </c>
      <c r="P287" s="9">
        <f>M287-1000*((1+K287/1000)^1.9-1)</f>
        <v>-0.40073150910480138</v>
      </c>
    </row>
    <row r="288" spans="1:16" x14ac:dyDescent="0.25">
      <c r="A288" s="1" t="s">
        <v>340</v>
      </c>
      <c r="B288" s="1" t="s">
        <v>341</v>
      </c>
      <c r="C288" s="1" t="s">
        <v>16</v>
      </c>
      <c r="D288" s="1" t="s">
        <v>308</v>
      </c>
      <c r="E288" s="1" t="s">
        <v>342</v>
      </c>
      <c r="F288" s="1" t="s">
        <v>343</v>
      </c>
      <c r="G288" s="1" t="s">
        <v>8</v>
      </c>
      <c r="H288" s="1">
        <v>5234.5133820000001</v>
      </c>
      <c r="I288" s="1">
        <v>5270.5991880000001</v>
      </c>
      <c r="J288" s="1">
        <v>2.5617100000000002</v>
      </c>
      <c r="K288" s="1">
        <v>5.0187099999999996</v>
      </c>
      <c r="L288" s="1">
        <v>8.3693799999999996</v>
      </c>
      <c r="M288" s="2">
        <f>((1+L288/1000)/(1-0.92/1000)-1)*1000</f>
        <v>9.2979340993715187</v>
      </c>
      <c r="N288" s="3">
        <f>J288-1000*((1+K288/1000)^0.515-1)</f>
        <v>-1.9787842537583256E-2</v>
      </c>
      <c r="O288" s="2">
        <f>L288-1000*((1+K288/1000)^1.9-1)</f>
        <v>-1.1877006721241301</v>
      </c>
      <c r="P288" s="9">
        <f>M288-1000*((1+K288/1000)^1.9-1)</f>
        <v>-0.25914657275261099</v>
      </c>
    </row>
    <row r="289" spans="1:16" x14ac:dyDescent="0.25">
      <c r="J289" s="4">
        <f t="shared" ref="J289:P289" si="92">AVERAGE(J286:J288)</f>
        <v>2.5631966666666663</v>
      </c>
      <c r="K289" s="4">
        <f t="shared" si="92"/>
        <v>5.0165933333333328</v>
      </c>
      <c r="L289" s="4">
        <f t="shared" si="92"/>
        <v>8.2909600000000001</v>
      </c>
      <c r="M289" s="4">
        <f t="shared" si="92"/>
        <v>9.2194418865356713</v>
      </c>
      <c r="N289" s="4">
        <f t="shared" si="92"/>
        <v>-1.7213734514029078E-2</v>
      </c>
      <c r="O289" s="4">
        <f t="shared" si="92"/>
        <v>-1.2620808552715335</v>
      </c>
      <c r="P289" s="4">
        <f t="shared" si="92"/>
        <v>-0.33359896873585981</v>
      </c>
    </row>
    <row r="290" spans="1:16" ht="13.8" thickBot="1" x14ac:dyDescent="0.3">
      <c r="J290" s="14">
        <f>STDEV(J286:J288)</f>
        <v>1.6999215668179553E-3</v>
      </c>
      <c r="K290" s="14">
        <f t="shared" ref="K290:P290" si="93">STDEV(K286:K288)</f>
        <v>3.4181037628095586E-3</v>
      </c>
      <c r="L290" s="14">
        <f t="shared" si="93"/>
        <v>7.6576867917145894E-2</v>
      </c>
      <c r="M290" s="14">
        <f t="shared" si="93"/>
        <v>7.6647383510041689E-2</v>
      </c>
      <c r="N290" s="14">
        <f t="shared" si="93"/>
        <v>2.2600968400543638E-3</v>
      </c>
      <c r="O290" s="14">
        <f t="shared" si="93"/>
        <v>7.1005284576939581E-2</v>
      </c>
      <c r="P290" s="14">
        <f t="shared" si="93"/>
        <v>7.1075725568749387E-2</v>
      </c>
    </row>
    <row r="292" spans="1:16" x14ac:dyDescent="0.25">
      <c r="A292" s="1" t="s">
        <v>348</v>
      </c>
      <c r="B292" s="1" t="s">
        <v>349</v>
      </c>
      <c r="C292" s="1" t="s">
        <v>16</v>
      </c>
      <c r="D292" s="1" t="s">
        <v>308</v>
      </c>
      <c r="E292" s="1" t="s">
        <v>354</v>
      </c>
      <c r="F292" s="1" t="s">
        <v>355</v>
      </c>
      <c r="G292" s="1" t="s">
        <v>8</v>
      </c>
      <c r="H292" s="1">
        <v>4983.3855540000004</v>
      </c>
      <c r="I292" s="1">
        <v>4944.5848530000003</v>
      </c>
      <c r="J292" s="1">
        <v>8.1787399999999995</v>
      </c>
      <c r="K292" s="1">
        <v>15.890930000000001</v>
      </c>
      <c r="L292" s="1">
        <v>28.897500000000001</v>
      </c>
      <c r="M292" s="2">
        <f>((1+L292/1000)/(1-0.92/1000)-1)*1000</f>
        <v>29.844957360771971</v>
      </c>
      <c r="N292" s="3">
        <f>J292-1000*((1+K292/1000)^0.515-1)</f>
        <v>2.6202201752349552E-2</v>
      </c>
      <c r="O292" s="2">
        <f>L292-1000*((1+K292/1000)^1.9-1)</f>
        <v>-1.5110591476606068</v>
      </c>
      <c r="P292" s="9">
        <f>M292-1000*((1+K292/1000)^1.9-1)</f>
        <v>-0.56360178688863627</v>
      </c>
    </row>
    <row r="293" spans="1:16" x14ac:dyDescent="0.25">
      <c r="A293" s="1" t="s">
        <v>348</v>
      </c>
      <c r="B293" s="1" t="s">
        <v>349</v>
      </c>
      <c r="C293" s="1" t="s">
        <v>16</v>
      </c>
      <c r="D293" s="1" t="s">
        <v>308</v>
      </c>
      <c r="E293" s="1" t="s">
        <v>352</v>
      </c>
      <c r="F293" s="1" t="s">
        <v>353</v>
      </c>
      <c r="G293" s="1" t="s">
        <v>8</v>
      </c>
      <c r="H293" s="1">
        <v>4907.0759090000001</v>
      </c>
      <c r="I293" s="1">
        <v>4892.9323039999999</v>
      </c>
      <c r="J293" s="1">
        <v>8.1792899999999999</v>
      </c>
      <c r="K293" s="1">
        <v>15.88969</v>
      </c>
      <c r="L293" s="1">
        <v>28.928419999999999</v>
      </c>
      <c r="M293" s="2">
        <f>((1+L293/1000)/(1-0.92/1000)-1)*1000</f>
        <v>29.875905833366634</v>
      </c>
      <c r="N293" s="3">
        <f>J293-1000*((1+K293/1000)^0.515-1)</f>
        <v>2.7385937503115798E-2</v>
      </c>
      <c r="O293" s="2">
        <f>L293-1000*((1+K293/1000)^1.9-1)</f>
        <v>-1.4777494804627089</v>
      </c>
      <c r="P293" s="9">
        <f>M293-1000*((1+K293/1000)^1.9-1)</f>
        <v>-0.53026364709607421</v>
      </c>
    </row>
    <row r="294" spans="1:16" x14ac:dyDescent="0.25">
      <c r="A294" s="1" t="s">
        <v>348</v>
      </c>
      <c r="B294" s="1" t="s">
        <v>349</v>
      </c>
      <c r="C294" s="1" t="s">
        <v>16</v>
      </c>
      <c r="D294" s="1" t="s">
        <v>308</v>
      </c>
      <c r="E294" s="1" t="s">
        <v>350</v>
      </c>
      <c r="F294" s="1" t="s">
        <v>351</v>
      </c>
      <c r="G294" s="1" t="s">
        <v>8</v>
      </c>
      <c r="H294" s="1">
        <v>4838.0995489999996</v>
      </c>
      <c r="I294" s="1">
        <v>4850.3281150000003</v>
      </c>
      <c r="J294" s="1">
        <v>8.17605</v>
      </c>
      <c r="K294" s="1">
        <v>15.890510000000001</v>
      </c>
      <c r="L294" s="1">
        <v>28.97719</v>
      </c>
      <c r="M294" s="2">
        <f>((1+L294/1000)/(1-0.92/1000)-1)*1000</f>
        <v>29.924720743083721</v>
      </c>
      <c r="N294" s="3">
        <f>J294-1000*((1+K294/1000)^0.515-1)</f>
        <v>2.3726854142212872E-2</v>
      </c>
      <c r="O294" s="2">
        <f>L294-1000*((1+K294/1000)^1.9-1)</f>
        <v>-1.4305597439605435</v>
      </c>
      <c r="P294" s="9">
        <f>M294-1000*((1+K294/1000)^1.9-1)</f>
        <v>-0.48302900087682232</v>
      </c>
    </row>
    <row r="295" spans="1:16" x14ac:dyDescent="0.25">
      <c r="J295" s="4">
        <f t="shared" ref="J295:P295" si="94">AVERAGE(J292:J294)</f>
        <v>8.1780266666666659</v>
      </c>
      <c r="K295" s="4">
        <f t="shared" si="94"/>
        <v>15.890376666666667</v>
      </c>
      <c r="L295" s="4">
        <f t="shared" si="94"/>
        <v>28.934370000000001</v>
      </c>
      <c r="M295" s="4">
        <f t="shared" si="94"/>
        <v>29.881861312407441</v>
      </c>
      <c r="N295" s="4">
        <f t="shared" si="94"/>
        <v>2.5771664465892741E-2</v>
      </c>
      <c r="O295" s="4">
        <f t="shared" si="94"/>
        <v>-1.4731227906946198</v>
      </c>
      <c r="P295" s="4">
        <f t="shared" si="94"/>
        <v>-0.5256314782871776</v>
      </c>
    </row>
    <row r="296" spans="1:16" ht="13.8" thickBot="1" x14ac:dyDescent="0.3">
      <c r="J296" s="14">
        <f>STDEV(J292:J294)</f>
        <v>1.7337916060855762E-3</v>
      </c>
      <c r="K296" s="14">
        <f t="shared" ref="K296:P296" si="95">STDEV(K292:K294)</f>
        <v>6.3066102886893277E-4</v>
      </c>
      <c r="L296" s="14">
        <f t="shared" si="95"/>
        <v>4.0176807986697788E-2</v>
      </c>
      <c r="M296" s="14">
        <f t="shared" si="95"/>
        <v>4.0213804687031687E-2</v>
      </c>
      <c r="N296" s="14">
        <f t="shared" si="95"/>
        <v>1.8671487693221875E-3</v>
      </c>
      <c r="O296" s="14">
        <f t="shared" si="95"/>
        <v>4.0448648836197795E-2</v>
      </c>
      <c r="P296" s="14">
        <f t="shared" si="95"/>
        <v>4.0485629578061108E-2</v>
      </c>
    </row>
    <row r="298" spans="1:16" x14ac:dyDescent="0.25">
      <c r="A298" s="1" t="s">
        <v>356</v>
      </c>
      <c r="B298" s="1" t="s">
        <v>357</v>
      </c>
      <c r="C298" s="1" t="s">
        <v>16</v>
      </c>
      <c r="D298" s="1" t="s">
        <v>308</v>
      </c>
      <c r="E298" s="1" t="s">
        <v>362</v>
      </c>
      <c r="F298" s="1" t="s">
        <v>363</v>
      </c>
      <c r="G298" s="1" t="s">
        <v>8</v>
      </c>
      <c r="H298" s="1">
        <v>5111.9186460000001</v>
      </c>
      <c r="I298" s="1">
        <v>5168.293103</v>
      </c>
      <c r="J298" s="1">
        <v>2.2646600000000001</v>
      </c>
      <c r="K298" s="1">
        <v>4.4808599999999998</v>
      </c>
      <c r="L298" s="1">
        <v>7.21624</v>
      </c>
      <c r="M298" s="2">
        <f>((1+L298/1000)/(1-0.92/1000)-1)*1000</f>
        <v>8.1437322336550544</v>
      </c>
      <c r="N298" s="3">
        <f>J298-1000*((1+K298/1000)^0.515-1)</f>
        <v>-4.0480941769811984E-2</v>
      </c>
      <c r="O298" s="2">
        <f>L298-1000*((1+K298/1000)^1.9-1)</f>
        <v>-1.3145582200091281</v>
      </c>
      <c r="P298" s="9">
        <f>M298-1000*((1+K298/1000)^1.9-1)</f>
        <v>-0.38706598635407374</v>
      </c>
    </row>
    <row r="299" spans="1:16" x14ac:dyDescent="0.25">
      <c r="A299" s="1" t="s">
        <v>356</v>
      </c>
      <c r="B299" s="1" t="s">
        <v>357</v>
      </c>
      <c r="C299" s="1" t="s">
        <v>16</v>
      </c>
      <c r="D299" s="1" t="s">
        <v>308</v>
      </c>
      <c r="E299" s="1" t="s">
        <v>360</v>
      </c>
      <c r="F299" s="1" t="s">
        <v>361</v>
      </c>
      <c r="G299" s="1" t="s">
        <v>8</v>
      </c>
      <c r="H299" s="1">
        <v>5002.3717180000003</v>
      </c>
      <c r="I299" s="1">
        <v>5069.7480390000001</v>
      </c>
      <c r="J299" s="1">
        <v>2.2631899999999998</v>
      </c>
      <c r="K299" s="1">
        <v>4.4750399999999999</v>
      </c>
      <c r="L299" s="1">
        <v>7.1771099999999999</v>
      </c>
      <c r="M299" s="2">
        <f>((1+L299/1000)/(1-0.92/1000)-1)*1000</f>
        <v>8.1045662009049391</v>
      </c>
      <c r="N299" s="3">
        <f>J299-1000*((1+K299/1000)^0.515-1)</f>
        <v>-3.8960129759761486E-2</v>
      </c>
      <c r="O299" s="2">
        <f>L299-1000*((1+K299/1000)^1.9-1)</f>
        <v>-1.3425856645170464</v>
      </c>
      <c r="P299" s="9">
        <f>M299-1000*((1+K299/1000)^1.9-1)</f>
        <v>-0.41512946361210723</v>
      </c>
    </row>
    <row r="300" spans="1:16" x14ac:dyDescent="0.25">
      <c r="A300" s="1" t="s">
        <v>356</v>
      </c>
      <c r="B300" s="1" t="s">
        <v>357</v>
      </c>
      <c r="C300" s="1" t="s">
        <v>16</v>
      </c>
      <c r="D300" s="1" t="s">
        <v>308</v>
      </c>
      <c r="E300" s="1" t="s">
        <v>358</v>
      </c>
      <c r="F300" s="1" t="s">
        <v>359</v>
      </c>
      <c r="G300" s="1" t="s">
        <v>8</v>
      </c>
      <c r="H300" s="1">
        <v>4900.2809800000005</v>
      </c>
      <c r="I300" s="1">
        <v>4958.8319680000004</v>
      </c>
      <c r="J300" s="1">
        <v>2.2636400000000001</v>
      </c>
      <c r="K300" s="1">
        <v>4.4774599999999998</v>
      </c>
      <c r="L300" s="1">
        <v>7.1544699999999999</v>
      </c>
      <c r="M300" s="2">
        <f>((1+L300/1000)/(1-0.92/1000)-1)*1000</f>
        <v>8.0819053529246343</v>
      </c>
      <c r="N300" s="3">
        <f>J300-1000*((1+K300/1000)^0.515-1)</f>
        <v>-3.9753733025238436E-2</v>
      </c>
      <c r="O300" s="2">
        <f>L300-1000*((1+K300/1000)^1.9-1)</f>
        <v>-1.3698421839955195</v>
      </c>
      <c r="P300" s="9">
        <f>M300-1000*((1+K300/1000)^1.9-1)</f>
        <v>-0.44240683107088508</v>
      </c>
    </row>
    <row r="301" spans="1:16" x14ac:dyDescent="0.25">
      <c r="J301" s="4">
        <f t="shared" ref="J301:P301" si="96">AVERAGE(J298:J300)</f>
        <v>2.26383</v>
      </c>
      <c r="K301" s="4">
        <f t="shared" si="96"/>
        <v>4.4777866666666668</v>
      </c>
      <c r="L301" s="4">
        <f t="shared" si="96"/>
        <v>7.1826066666666675</v>
      </c>
      <c r="M301" s="4">
        <f t="shared" si="96"/>
        <v>8.1100679291615432</v>
      </c>
      <c r="N301" s="4">
        <f t="shared" si="96"/>
        <v>-3.9731601518270633E-2</v>
      </c>
      <c r="O301" s="4">
        <f t="shared" si="96"/>
        <v>-1.3423286895072313</v>
      </c>
      <c r="P301" s="4">
        <f t="shared" si="96"/>
        <v>-0.41486742701235535</v>
      </c>
    </row>
    <row r="302" spans="1:16" ht="13.8" thickBot="1" x14ac:dyDescent="0.3">
      <c r="J302" s="14">
        <f>STDEV(J298:J300)</f>
        <v>7.531932023061538E-4</v>
      </c>
      <c r="K302" s="14">
        <f t="shared" ref="K302:P302" si="97">STDEV(K298:K300)</f>
        <v>2.9237190927538133E-3</v>
      </c>
      <c r="L302" s="14">
        <f t="shared" si="97"/>
        <v>3.1249691731812922E-2</v>
      </c>
      <c r="M302" s="14">
        <f t="shared" si="97"/>
        <v>3.1278467922366812E-2</v>
      </c>
      <c r="N302" s="14">
        <f t="shared" si="97"/>
        <v>7.6064751703989596E-4</v>
      </c>
      <c r="O302" s="14">
        <f t="shared" si="97"/>
        <v>2.7642877846362272E-2</v>
      </c>
      <c r="P302" s="14">
        <f t="shared" si="97"/>
        <v>2.7671352892066254E-2</v>
      </c>
    </row>
    <row r="304" spans="1:16" x14ac:dyDescent="0.25">
      <c r="A304" s="1" t="s">
        <v>364</v>
      </c>
      <c r="B304" s="1" t="s">
        <v>19</v>
      </c>
      <c r="C304" s="1" t="s">
        <v>16</v>
      </c>
      <c r="D304" s="1" t="s">
        <v>308</v>
      </c>
      <c r="E304" s="1" t="s">
        <v>369</v>
      </c>
      <c r="F304" s="1" t="s">
        <v>370</v>
      </c>
      <c r="G304" s="1" t="s">
        <v>7</v>
      </c>
      <c r="H304" s="1">
        <v>5725.9290010000004</v>
      </c>
      <c r="I304" s="1">
        <v>5842.404168</v>
      </c>
      <c r="J304" s="1">
        <v>-2.6273499999999999</v>
      </c>
      <c r="K304" s="1">
        <v>-5.26173</v>
      </c>
      <c r="L304" s="1">
        <v>-11.709429999999999</v>
      </c>
      <c r="M304" s="2">
        <f>((1+L304/1000)/(1-0.92/1000)-1)*1000</f>
        <v>-10.799365416182871</v>
      </c>
      <c r="N304" s="3">
        <f>J304-1000*((1+K304/1000)^0.515-1)</f>
        <v>8.5907595759244337E-2</v>
      </c>
      <c r="O304" s="2">
        <f>L304-1000*((1+K304/1000)^1.9-1)</f>
        <v>-1.7358185189815032</v>
      </c>
      <c r="P304" s="9">
        <f>M304-1000*((1+K304/1000)^1.9-1)</f>
        <v>-0.82575393516437501</v>
      </c>
    </row>
    <row r="305" spans="1:16" x14ac:dyDescent="0.25">
      <c r="A305" s="1" t="s">
        <v>364</v>
      </c>
      <c r="B305" s="1" t="s">
        <v>19</v>
      </c>
      <c r="C305" s="1" t="s">
        <v>16</v>
      </c>
      <c r="D305" s="1" t="s">
        <v>308</v>
      </c>
      <c r="E305" s="1" t="s">
        <v>367</v>
      </c>
      <c r="F305" s="1" t="s">
        <v>368</v>
      </c>
      <c r="G305" s="1" t="s">
        <v>7</v>
      </c>
      <c r="H305" s="1">
        <v>5635.0205450000003</v>
      </c>
      <c r="I305" s="1">
        <v>5750.6151010000003</v>
      </c>
      <c r="J305" s="1">
        <v>-2.6213799999999998</v>
      </c>
      <c r="K305" s="1">
        <v>-5.2610999999999999</v>
      </c>
      <c r="L305" s="1">
        <v>-11.687860000000001</v>
      </c>
      <c r="M305" s="2">
        <f>((1+L305/1000)/(1-0.92/1000)-1)*1000</f>
        <v>-10.777775553509228</v>
      </c>
      <c r="N305" s="3">
        <f>J305-1000*((1+K305/1000)^0.515-1)</f>
        <v>9.1552314583693839E-2</v>
      </c>
      <c r="O305" s="2">
        <f>L305-1000*((1+K305/1000)^1.9-1)</f>
        <v>-1.7154398493649587</v>
      </c>
      <c r="P305" s="9">
        <f>M305-1000*((1+K305/1000)^1.9-1)</f>
        <v>-0.80535540287418605</v>
      </c>
    </row>
    <row r="306" spans="1:16" x14ac:dyDescent="0.25">
      <c r="A306" s="1" t="s">
        <v>364</v>
      </c>
      <c r="B306" s="1" t="s">
        <v>19</v>
      </c>
      <c r="C306" s="1" t="s">
        <v>16</v>
      </c>
      <c r="D306" s="1" t="s">
        <v>308</v>
      </c>
      <c r="E306" s="1" t="s">
        <v>365</v>
      </c>
      <c r="F306" s="1" t="s">
        <v>366</v>
      </c>
      <c r="G306" s="1" t="s">
        <v>7</v>
      </c>
      <c r="H306" s="1">
        <v>5586.5752689999999</v>
      </c>
      <c r="I306" s="1">
        <v>5693.0599279999997</v>
      </c>
      <c r="J306" s="1">
        <v>-2.6233900000000001</v>
      </c>
      <c r="K306" s="1">
        <v>-5.2576299999999998</v>
      </c>
      <c r="L306" s="1">
        <v>-11.600300000000001</v>
      </c>
      <c r="M306" s="2">
        <f>((1+L306/1000)/(1-0.92/1000)-1)*1000</f>
        <v>-10.690134924130179</v>
      </c>
      <c r="N306" s="3">
        <f>J306-1000*((1+K306/1000)^0.515-1)</f>
        <v>8.7750688312019154E-2</v>
      </c>
      <c r="O306" s="2">
        <f>L306-1000*((1+K306/1000)^1.9-1)</f>
        <v>-1.6344416336484464</v>
      </c>
      <c r="P306" s="9">
        <f>M306-1000*((1+K306/1000)^1.9-1)</f>
        <v>-0.72427655777862476</v>
      </c>
    </row>
    <row r="307" spans="1:16" x14ac:dyDescent="0.25">
      <c r="J307" s="4">
        <f t="shared" ref="J307:P307" si="98">AVERAGE(J304:J306)</f>
        <v>-2.6240400000000004</v>
      </c>
      <c r="K307" s="4">
        <f t="shared" si="98"/>
        <v>-5.2601533333333323</v>
      </c>
      <c r="L307" s="4">
        <f t="shared" si="98"/>
        <v>-11.665863333333334</v>
      </c>
      <c r="M307" s="4">
        <f t="shared" si="98"/>
        <v>-10.755758631274093</v>
      </c>
      <c r="N307" s="4">
        <f t="shared" si="98"/>
        <v>8.8403532884985772E-2</v>
      </c>
      <c r="O307" s="4">
        <f t="shared" si="98"/>
        <v>-1.6952333339983028</v>
      </c>
      <c r="P307" s="4">
        <f t="shared" si="98"/>
        <v>-0.78512863193906191</v>
      </c>
    </row>
    <row r="308" spans="1:16" ht="13.8" thickBot="1" x14ac:dyDescent="0.3">
      <c r="J308" s="14">
        <f>STDEV(J304:J306)</f>
        <v>3.0376141953842514E-3</v>
      </c>
      <c r="K308" s="14">
        <f t="shared" ref="K308:P308" si="99">STDEV(K304:K306)</f>
        <v>2.2078571813715104E-3</v>
      </c>
      <c r="L308" s="14">
        <f t="shared" si="99"/>
        <v>5.7794716309826022E-2</v>
      </c>
      <c r="M308" s="14">
        <f t="shared" si="99"/>
        <v>5.7847936411330174E-2</v>
      </c>
      <c r="N308" s="14">
        <f t="shared" si="99"/>
        <v>2.8784313747443448E-3</v>
      </c>
      <c r="O308" s="14">
        <f t="shared" si="99"/>
        <v>5.3624114607190611E-2</v>
      </c>
      <c r="P308" s="14">
        <f t="shared" si="99"/>
        <v>5.3677334389097414E-2</v>
      </c>
    </row>
    <row r="310" spans="1:16" x14ac:dyDescent="0.25">
      <c r="A310" s="1" t="s">
        <v>371</v>
      </c>
      <c r="B310" s="1" t="s">
        <v>19</v>
      </c>
      <c r="C310" s="1" t="s">
        <v>16</v>
      </c>
      <c r="D310" s="1" t="s">
        <v>372</v>
      </c>
      <c r="E310" s="1" t="s">
        <v>379</v>
      </c>
      <c r="F310" s="1" t="s">
        <v>380</v>
      </c>
      <c r="G310" s="1" t="s">
        <v>7</v>
      </c>
      <c r="H310" s="1">
        <v>5685.4334150000004</v>
      </c>
      <c r="I310" s="1">
        <v>5897.1337320000002</v>
      </c>
      <c r="J310" s="1">
        <v>-2.62662</v>
      </c>
      <c r="K310" s="1">
        <v>-5.2597399999999999</v>
      </c>
      <c r="L310" s="1">
        <v>-11.679690000000001</v>
      </c>
      <c r="M310" s="2">
        <f>((1+L310/1000)/(1-0.92/1000)-1)*1000</f>
        <v>-10.769598030187733</v>
      </c>
      <c r="N310" s="3">
        <f>J310-1000*((1+K310/1000)^0.515-1)</f>
        <v>8.5610120640479792E-2</v>
      </c>
      <c r="O310" s="2">
        <f>L310-1000*((1+K310/1000)^1.9-1)</f>
        <v>-1.7098416125084022</v>
      </c>
      <c r="P310" s="9">
        <f>M310-1000*((1+K310/1000)^1.9-1)</f>
        <v>-0.7997496426961348</v>
      </c>
    </row>
    <row r="311" spans="1:16" x14ac:dyDescent="0.25">
      <c r="A311" s="1" t="s">
        <v>371</v>
      </c>
      <c r="B311" s="1" t="s">
        <v>19</v>
      </c>
      <c r="C311" s="1" t="s">
        <v>16</v>
      </c>
      <c r="D311" s="1" t="s">
        <v>372</v>
      </c>
      <c r="E311" s="1" t="s">
        <v>24</v>
      </c>
      <c r="F311" s="1" t="s">
        <v>378</v>
      </c>
      <c r="G311" s="1" t="s">
        <v>7</v>
      </c>
      <c r="H311" s="1">
        <v>5573.4797060000001</v>
      </c>
      <c r="I311" s="1">
        <v>5791.082805</v>
      </c>
      <c r="J311" s="1">
        <v>-2.62914</v>
      </c>
      <c r="K311" s="1">
        <v>-5.2589600000000001</v>
      </c>
      <c r="L311" s="1">
        <v>-11.72772</v>
      </c>
      <c r="M311" s="2">
        <f>((1+L311/1000)/(1-0.92/1000)-1)*1000</f>
        <v>-10.817672258477739</v>
      </c>
      <c r="N311" s="3">
        <f>J311-1000*((1+K311/1000)^0.515-1)</f>
        <v>8.268739197151076E-2</v>
      </c>
      <c r="O311" s="2">
        <f>L311-1000*((1+K311/1000)^1.9-1)</f>
        <v>-1.7593465957390659</v>
      </c>
      <c r="P311" s="9">
        <f>M311-1000*((1+K311/1000)^1.9-1)</f>
        <v>-0.84929885421680495</v>
      </c>
    </row>
    <row r="312" spans="1:16" x14ac:dyDescent="0.25">
      <c r="A312" s="1" t="s">
        <v>371</v>
      </c>
      <c r="B312" s="1" t="s">
        <v>19</v>
      </c>
      <c r="C312" s="1" t="s">
        <v>16</v>
      </c>
      <c r="D312" s="1" t="s">
        <v>372</v>
      </c>
      <c r="E312" s="1" t="s">
        <v>376</v>
      </c>
      <c r="F312" s="1" t="s">
        <v>377</v>
      </c>
      <c r="G312" s="1" t="s">
        <v>7</v>
      </c>
      <c r="H312" s="1">
        <v>5497.6281479999998</v>
      </c>
      <c r="I312" s="1">
        <v>5702.4412439999996</v>
      </c>
      <c r="J312" s="1">
        <v>-2.62771</v>
      </c>
      <c r="K312" s="1">
        <v>-5.2605500000000003</v>
      </c>
      <c r="L312" s="1">
        <v>-11.75046</v>
      </c>
      <c r="M312" s="2">
        <f>((1+L312/1000)/(1-0.92/1000)-1)*1000</f>
        <v>-10.840433198542666</v>
      </c>
      <c r="N312" s="3">
        <f>J312-1000*((1+K312/1000)^0.515-1)</f>
        <v>8.4938339035950161E-2</v>
      </c>
      <c r="O312" s="2">
        <f>L312-1000*((1+K312/1000)^1.9-1)</f>
        <v>-1.7790799002550362</v>
      </c>
      <c r="P312" s="9">
        <f>M312-1000*((1+K312/1000)^1.9-1)</f>
        <v>-0.86905309879770165</v>
      </c>
    </row>
    <row r="313" spans="1:16" x14ac:dyDescent="0.25">
      <c r="A313" s="1" t="s">
        <v>371</v>
      </c>
      <c r="B313" s="1" t="s">
        <v>19</v>
      </c>
      <c r="C313" s="1" t="s">
        <v>16</v>
      </c>
      <c r="D313" s="1" t="s">
        <v>372</v>
      </c>
      <c r="E313" s="1" t="s">
        <v>2</v>
      </c>
      <c r="F313" s="1" t="s">
        <v>375</v>
      </c>
      <c r="G313" s="1" t="s">
        <v>7</v>
      </c>
      <c r="H313" s="1">
        <v>5448.0577519999997</v>
      </c>
      <c r="I313" s="1">
        <v>5641.1383470000001</v>
      </c>
      <c r="J313" s="1">
        <v>-2.62975</v>
      </c>
      <c r="K313" s="1">
        <v>-5.2581100000000003</v>
      </c>
      <c r="L313" s="1">
        <v>-11.726279999999999</v>
      </c>
      <c r="M313" s="2">
        <f>((1+L313/1000)/(1-0.92/1000)-1)*1000</f>
        <v>-10.81623093245776</v>
      </c>
      <c r="N313" s="3">
        <f>J313-1000*((1+K313/1000)^0.515-1)</f>
        <v>8.1638521160262822E-2</v>
      </c>
      <c r="O313" s="2">
        <f>L313-1000*((1+K313/1000)^1.9-1)</f>
        <v>-1.7595139504449566</v>
      </c>
      <c r="P313" s="9">
        <f>M313-1000*((1+K313/1000)^1.9-1)</f>
        <v>-0.84946488290271738</v>
      </c>
    </row>
    <row r="314" spans="1:16" x14ac:dyDescent="0.25">
      <c r="A314" s="1" t="s">
        <v>371</v>
      </c>
      <c r="B314" s="1" t="s">
        <v>19</v>
      </c>
      <c r="C314" s="1" t="s">
        <v>16</v>
      </c>
      <c r="D314" s="1" t="s">
        <v>372</v>
      </c>
      <c r="E314" s="1" t="s">
        <v>373</v>
      </c>
      <c r="F314" s="1" t="s">
        <v>374</v>
      </c>
      <c r="G314" s="1" t="s">
        <v>7</v>
      </c>
      <c r="H314" s="1">
        <v>5406.8400240000001</v>
      </c>
      <c r="I314" s="1">
        <v>5580.0780400000003</v>
      </c>
      <c r="J314" s="1">
        <v>-2.6233</v>
      </c>
      <c r="K314" s="1">
        <v>-5.2570399999999999</v>
      </c>
      <c r="L314" s="1">
        <v>-11.704800000000001</v>
      </c>
      <c r="M314" s="2">
        <f>((1+L314/1000)/(1-0.92/1000)-1)*1000</f>
        <v>-10.794731152660386</v>
      </c>
      <c r="N314" s="3">
        <f>J314-1000*((1+K314/1000)^0.515-1)</f>
        <v>8.75360605154758E-2</v>
      </c>
      <c r="O314" s="2">
        <f>L314-1000*((1+K314/1000)^1.9-1)</f>
        <v>-1.7400573281261398</v>
      </c>
      <c r="P314" s="9">
        <f>M314-1000*((1+K314/1000)^1.9-1)</f>
        <v>-0.82998848078652543</v>
      </c>
    </row>
    <row r="315" spans="1:16" x14ac:dyDescent="0.25">
      <c r="J315" s="4">
        <f>AVERAGE(J310:J314)</f>
        <v>-2.6273040000000001</v>
      </c>
      <c r="K315" s="4">
        <f t="shared" ref="K315:P315" si="100">AVERAGE(K310:K314)</f>
        <v>-5.2588799999999996</v>
      </c>
      <c r="L315" s="4">
        <f t="shared" si="100"/>
        <v>-11.717790000000001</v>
      </c>
      <c r="M315" s="4">
        <f t="shared" si="100"/>
        <v>-10.807733114465256</v>
      </c>
      <c r="N315" s="4">
        <f t="shared" si="100"/>
        <v>8.4482086664735861E-2</v>
      </c>
      <c r="O315" s="4">
        <f t="shared" si="100"/>
        <v>-1.7495678774147201</v>
      </c>
      <c r="P315" s="4">
        <f t="shared" si="100"/>
        <v>-0.8395109918799768</v>
      </c>
    </row>
    <row r="316" spans="1:16" ht="13.8" thickBot="1" x14ac:dyDescent="0.3">
      <c r="J316" s="14">
        <f>STDEV(J310:J314)</f>
        <v>2.5504176128626765E-3</v>
      </c>
      <c r="K316" s="14">
        <f t="shared" ref="K316:P316" si="101">STDEV(K310:K314)</f>
        <v>1.3705290949119352E-3</v>
      </c>
      <c r="L316" s="14">
        <f t="shared" si="101"/>
        <v>2.6731834953851969E-2</v>
      </c>
      <c r="M316" s="14">
        <f t="shared" si="101"/>
        <v>2.6756450888679676E-2</v>
      </c>
      <c r="N316" s="14">
        <f t="shared" si="101"/>
        <v>2.3512856577728924E-3</v>
      </c>
      <c r="O316" s="14">
        <f t="shared" si="101"/>
        <v>2.6144472953640197E-2</v>
      </c>
      <c r="P316" s="14">
        <f t="shared" si="101"/>
        <v>2.6168976781677469E-2</v>
      </c>
    </row>
    <row r="318" spans="1:16" x14ac:dyDescent="0.25">
      <c r="A318" s="1" t="s">
        <v>381</v>
      </c>
      <c r="B318" s="1" t="s">
        <v>382</v>
      </c>
      <c r="C318" s="1" t="s">
        <v>16</v>
      </c>
      <c r="D318" s="1" t="s">
        <v>372</v>
      </c>
      <c r="E318" s="1" t="s">
        <v>399</v>
      </c>
      <c r="F318" s="1" t="s">
        <v>400</v>
      </c>
      <c r="G318" s="1" t="s">
        <v>8</v>
      </c>
      <c r="H318" s="1">
        <v>5681.5717770000001</v>
      </c>
      <c r="I318" s="1">
        <v>5762.161102</v>
      </c>
      <c r="J318" s="1">
        <v>-2.6571699999999998</v>
      </c>
      <c r="K318" s="1">
        <v>-5.1383700000000001</v>
      </c>
      <c r="L318" s="1">
        <v>-10.929220000000001</v>
      </c>
      <c r="M318" s="2">
        <f t="shared" ref="M318:M326" si="102">((1+L318/1000)/(1-0.92/1000)-1)*1000</f>
        <v>-10.018436962004994</v>
      </c>
      <c r="N318" s="3">
        <f t="shared" ref="N318:N326" si="103">J318-1000*((1+K318/1000)^0.515-1)</f>
        <v>-7.6036507917898177E-3</v>
      </c>
      <c r="O318" s="2">
        <f t="shared" ref="O318:O326" si="104">L318-1000*((1+K318/1000)^1.9-1)</f>
        <v>-1.1888953055515898</v>
      </c>
      <c r="P318" s="9">
        <f t="shared" ref="P318:P326" si="105">M318-1000*((1+K318/1000)^1.9-1)</f>
        <v>-0.27811226755658325</v>
      </c>
    </row>
    <row r="319" spans="1:16" x14ac:dyDescent="0.25">
      <c r="A319" s="1" t="s">
        <v>381</v>
      </c>
      <c r="B319" s="1" t="s">
        <v>382</v>
      </c>
      <c r="C319" s="1" t="s">
        <v>16</v>
      </c>
      <c r="D319" s="1" t="s">
        <v>372</v>
      </c>
      <c r="E319" s="1" t="s">
        <v>397</v>
      </c>
      <c r="F319" s="1" t="s">
        <v>398</v>
      </c>
      <c r="G319" s="1" t="s">
        <v>8</v>
      </c>
      <c r="H319" s="1">
        <v>5608.0862909999996</v>
      </c>
      <c r="I319" s="1">
        <v>5540.7984159999996</v>
      </c>
      <c r="J319" s="1">
        <v>-2.6678000000000002</v>
      </c>
      <c r="K319" s="1">
        <v>-5.1494900000000001</v>
      </c>
      <c r="L319" s="1">
        <v>-10.932230000000001</v>
      </c>
      <c r="M319" s="2">
        <f t="shared" si="102"/>
        <v>-10.021449733754961</v>
      </c>
      <c r="N319" s="3">
        <f t="shared" si="103"/>
        <v>-1.2492508734698315E-2</v>
      </c>
      <c r="O319" s="2">
        <f t="shared" si="104"/>
        <v>-1.1708751436139266</v>
      </c>
      <c r="P319" s="9">
        <f t="shared" si="105"/>
        <v>-0.26009487736888737</v>
      </c>
    </row>
    <row r="320" spans="1:16" x14ac:dyDescent="0.25">
      <c r="A320" s="1" t="s">
        <v>381</v>
      </c>
      <c r="B320" s="1" t="s">
        <v>382</v>
      </c>
      <c r="C320" s="1" t="s">
        <v>16</v>
      </c>
      <c r="D320" s="1" t="s">
        <v>372</v>
      </c>
      <c r="E320" s="1" t="s">
        <v>395</v>
      </c>
      <c r="F320" s="1" t="s">
        <v>396</v>
      </c>
      <c r="G320" s="1" t="s">
        <v>8</v>
      </c>
      <c r="H320" s="1">
        <v>5541.444939</v>
      </c>
      <c r="I320" s="1">
        <v>5644.8686109999999</v>
      </c>
      <c r="J320" s="1">
        <v>-2.6710799999999999</v>
      </c>
      <c r="K320" s="1">
        <v>-5.1534800000000001</v>
      </c>
      <c r="L320" s="1">
        <v>-10.98231</v>
      </c>
      <c r="M320" s="2">
        <f t="shared" si="102"/>
        <v>-10.0715758497818</v>
      </c>
      <c r="N320" s="3">
        <f t="shared" si="103"/>
        <v>-1.3712505031523214E-2</v>
      </c>
      <c r="O320" s="2">
        <f t="shared" si="104"/>
        <v>-1.2134093007512607</v>
      </c>
      <c r="P320" s="9">
        <f t="shared" si="105"/>
        <v>-0.30267515053306049</v>
      </c>
    </row>
    <row r="321" spans="1:16" x14ac:dyDescent="0.25">
      <c r="A321" s="1" t="s">
        <v>381</v>
      </c>
      <c r="B321" s="1" t="s">
        <v>382</v>
      </c>
      <c r="C321" s="1" t="s">
        <v>16</v>
      </c>
      <c r="D321" s="1" t="s">
        <v>372</v>
      </c>
      <c r="E321" s="1" t="s">
        <v>393</v>
      </c>
      <c r="F321" s="1" t="s">
        <v>394</v>
      </c>
      <c r="G321" s="1" t="s">
        <v>8</v>
      </c>
      <c r="H321" s="1">
        <v>5474.7914049999999</v>
      </c>
      <c r="I321" s="1">
        <v>5563.4138979999998</v>
      </c>
      <c r="J321" s="1">
        <v>-2.6651099999999999</v>
      </c>
      <c r="K321" s="1">
        <v>-5.1529100000000003</v>
      </c>
      <c r="L321" s="1">
        <v>-10.95134</v>
      </c>
      <c r="M321" s="2">
        <f t="shared" si="102"/>
        <v>-10.040577331144608</v>
      </c>
      <c r="N321" s="3">
        <f t="shared" si="103"/>
        <v>-8.0367915202566031E-3</v>
      </c>
      <c r="O321" s="2">
        <f t="shared" si="104"/>
        <v>-1.1835172766355946</v>
      </c>
      <c r="P321" s="9">
        <f t="shared" si="105"/>
        <v>-0.27275460778020211</v>
      </c>
    </row>
    <row r="322" spans="1:16" x14ac:dyDescent="0.25">
      <c r="A322" s="1" t="s">
        <v>381</v>
      </c>
      <c r="B322" s="1" t="s">
        <v>382</v>
      </c>
      <c r="C322" s="1" t="s">
        <v>16</v>
      </c>
      <c r="D322" s="1" t="s">
        <v>372</v>
      </c>
      <c r="E322" s="1" t="s">
        <v>391</v>
      </c>
      <c r="F322" s="1" t="s">
        <v>392</v>
      </c>
      <c r="G322" s="1" t="s">
        <v>8</v>
      </c>
      <c r="H322" s="1">
        <v>5416.2011579999999</v>
      </c>
      <c r="I322" s="1">
        <v>5500.0552790000002</v>
      </c>
      <c r="J322" s="1">
        <v>-2.6726800000000002</v>
      </c>
      <c r="K322" s="1">
        <v>-5.1455599999999997</v>
      </c>
      <c r="L322" s="1">
        <v>-10.947139999999999</v>
      </c>
      <c r="M322" s="2">
        <f t="shared" si="102"/>
        <v>-10.036373463586434</v>
      </c>
      <c r="N322" s="3">
        <f t="shared" si="103"/>
        <v>-1.9401531021329799E-2</v>
      </c>
      <c r="O322" s="2">
        <f t="shared" si="104"/>
        <v>-1.193217541781399</v>
      </c>
      <c r="P322" s="9">
        <f t="shared" si="105"/>
        <v>-0.28245100536783418</v>
      </c>
    </row>
    <row r="323" spans="1:16" x14ac:dyDescent="0.25">
      <c r="A323" s="1" t="s">
        <v>381</v>
      </c>
      <c r="B323" s="1" t="s">
        <v>382</v>
      </c>
      <c r="C323" s="1" t="s">
        <v>16</v>
      </c>
      <c r="D323" s="1" t="s">
        <v>372</v>
      </c>
      <c r="E323" s="1" t="s">
        <v>389</v>
      </c>
      <c r="F323" s="1" t="s">
        <v>390</v>
      </c>
      <c r="G323" s="1" t="s">
        <v>8</v>
      </c>
      <c r="H323" s="1">
        <v>5349.9645339999997</v>
      </c>
      <c r="I323" s="1">
        <v>5278.8273520000002</v>
      </c>
      <c r="J323" s="1">
        <v>-2.66838</v>
      </c>
      <c r="K323" s="1">
        <v>-5.1522600000000001</v>
      </c>
      <c r="L323" s="1">
        <v>-10.88505</v>
      </c>
      <c r="M323" s="2">
        <f t="shared" si="102"/>
        <v>-9.9742262881850063</v>
      </c>
      <c r="N323" s="3">
        <f t="shared" si="103"/>
        <v>-1.1642381275796865E-2</v>
      </c>
      <c r="O323" s="2">
        <f t="shared" si="104"/>
        <v>-1.1184565480590258</v>
      </c>
      <c r="P323" s="9">
        <f t="shared" si="105"/>
        <v>-0.2076328362440325</v>
      </c>
    </row>
    <row r="324" spans="1:16" x14ac:dyDescent="0.25">
      <c r="A324" s="1" t="s">
        <v>381</v>
      </c>
      <c r="B324" s="1" t="s">
        <v>382</v>
      </c>
      <c r="C324" s="1" t="s">
        <v>16</v>
      </c>
      <c r="D324" s="1" t="s">
        <v>372</v>
      </c>
      <c r="E324" s="1" t="s">
        <v>387</v>
      </c>
      <c r="F324" s="1" t="s">
        <v>388</v>
      </c>
      <c r="G324" s="1" t="s">
        <v>8</v>
      </c>
      <c r="H324" s="1">
        <v>5298.6356390000001</v>
      </c>
      <c r="I324" s="1">
        <v>5240.6307059999999</v>
      </c>
      <c r="J324" s="1">
        <v>-2.6729500000000002</v>
      </c>
      <c r="K324" s="1">
        <v>-5.1439000000000004</v>
      </c>
      <c r="L324" s="1">
        <v>-10.965439999999999</v>
      </c>
      <c r="M324" s="2">
        <f t="shared" si="102"/>
        <v>-10.054690315089875</v>
      </c>
      <c r="N324" s="3">
        <f t="shared" si="103"/>
        <v>-2.0528572346127483E-2</v>
      </c>
      <c r="O324" s="2">
        <f t="shared" si="104"/>
        <v>-1.2146569341871025</v>
      </c>
      <c r="P324" s="9">
        <f t="shared" si="105"/>
        <v>-0.30390724927697832</v>
      </c>
    </row>
    <row r="325" spans="1:16" x14ac:dyDescent="0.25">
      <c r="A325" s="1" t="s">
        <v>381</v>
      </c>
      <c r="B325" s="1" t="s">
        <v>382</v>
      </c>
      <c r="C325" s="1" t="s">
        <v>16</v>
      </c>
      <c r="D325" s="1" t="s">
        <v>372</v>
      </c>
      <c r="E325" s="1" t="s">
        <v>385</v>
      </c>
      <c r="F325" s="1" t="s">
        <v>386</v>
      </c>
      <c r="G325" s="1" t="s">
        <v>8</v>
      </c>
      <c r="H325" s="1">
        <v>5233.3711130000002</v>
      </c>
      <c r="I325" s="1">
        <v>5176.2890900000002</v>
      </c>
      <c r="J325" s="1">
        <v>-2.6784599999999998</v>
      </c>
      <c r="K325" s="1">
        <v>-5.1453100000000003</v>
      </c>
      <c r="L325" s="1">
        <v>-10.9306</v>
      </c>
      <c r="M325" s="2">
        <f t="shared" si="102"/>
        <v>-10.019818232774092</v>
      </c>
      <c r="N325" s="3">
        <f t="shared" si="103"/>
        <v>-2.5310603554435485E-2</v>
      </c>
      <c r="O325" s="2">
        <f t="shared" si="104"/>
        <v>-1.1771503415410773</v>
      </c>
      <c r="P325" s="9">
        <f t="shared" si="105"/>
        <v>-0.26636857431516958</v>
      </c>
    </row>
    <row r="326" spans="1:16" x14ac:dyDescent="0.25">
      <c r="A326" s="1" t="s">
        <v>381</v>
      </c>
      <c r="B326" s="1" t="s">
        <v>382</v>
      </c>
      <c r="C326" s="1" t="s">
        <v>16</v>
      </c>
      <c r="D326" s="1" t="s">
        <v>372</v>
      </c>
      <c r="E326" s="1" t="s">
        <v>383</v>
      </c>
      <c r="F326" s="1" t="s">
        <v>384</v>
      </c>
      <c r="G326" s="1" t="s">
        <v>8</v>
      </c>
      <c r="H326" s="1">
        <v>5174.7082959999998</v>
      </c>
      <c r="I326" s="1">
        <v>5090.9656930000001</v>
      </c>
      <c r="J326" s="1">
        <v>-2.6716500000000001</v>
      </c>
      <c r="K326" s="1">
        <v>-5.1445699999999999</v>
      </c>
      <c r="L326" s="1">
        <v>-10.96768</v>
      </c>
      <c r="M326" s="2">
        <f t="shared" si="102"/>
        <v>-10.056932377787597</v>
      </c>
      <c r="N326" s="3">
        <f t="shared" si="103"/>
        <v>-1.8882658159943499E-2</v>
      </c>
      <c r="O326" s="2">
        <f t="shared" si="104"/>
        <v>-1.2156298294559651</v>
      </c>
      <c r="P326" s="9">
        <f t="shared" si="105"/>
        <v>-0.30488220724356196</v>
      </c>
    </row>
    <row r="327" spans="1:16" x14ac:dyDescent="0.25">
      <c r="J327" s="4">
        <f>AVERAGE(J318:J326)</f>
        <v>-2.6694755555555556</v>
      </c>
      <c r="K327" s="4">
        <f t="shared" ref="K327:P327" si="106">AVERAGE(K318:K326)</f>
        <v>-5.1473166666666677</v>
      </c>
      <c r="L327" s="4">
        <f t="shared" si="106"/>
        <v>-10.943445555555556</v>
      </c>
      <c r="M327" s="4">
        <f t="shared" si="106"/>
        <v>-10.032675617123264</v>
      </c>
      <c r="N327" s="4">
        <f t="shared" si="106"/>
        <v>-1.5290133603989009E-2</v>
      </c>
      <c r="O327" s="4">
        <f t="shared" si="106"/>
        <v>-1.1862009135085492</v>
      </c>
      <c r="P327" s="4">
        <f t="shared" si="106"/>
        <v>-0.27543097507625663</v>
      </c>
    </row>
    <row r="328" spans="1:16" ht="13.8" thickBot="1" x14ac:dyDescent="0.3">
      <c r="J328" s="14">
        <f>STDEV(J318:J326)</f>
        <v>5.9671540769263166E-3</v>
      </c>
      <c r="K328" s="14">
        <f t="shared" ref="K328:P328" si="107">STDEV(K318:K326)</f>
        <v>5.0597084896266738E-3</v>
      </c>
      <c r="L328" s="14">
        <f t="shared" si="107"/>
        <v>2.8637135903888344E-2</v>
      </c>
      <c r="M328" s="14">
        <f t="shared" si="107"/>
        <v>2.8663506329754569E-2</v>
      </c>
      <c r="N328" s="14">
        <f t="shared" si="107"/>
        <v>6.0516070506832454E-3</v>
      </c>
      <c r="O328" s="14">
        <f t="shared" si="107"/>
        <v>3.0384799646933646E-2</v>
      </c>
      <c r="P328" s="14">
        <f t="shared" si="107"/>
        <v>3.0409830012204486E-2</v>
      </c>
    </row>
    <row r="330" spans="1:16" x14ac:dyDescent="0.25">
      <c r="A330" s="1" t="s">
        <v>401</v>
      </c>
      <c r="B330" s="1" t="s">
        <v>402</v>
      </c>
      <c r="C330" s="1" t="s">
        <v>16</v>
      </c>
      <c r="D330" s="1" t="s">
        <v>372</v>
      </c>
      <c r="E330" s="1" t="s">
        <v>419</v>
      </c>
      <c r="F330" s="1" t="s">
        <v>420</v>
      </c>
      <c r="G330" s="1" t="s">
        <v>8</v>
      </c>
      <c r="H330" s="1">
        <v>4654.2394059999997</v>
      </c>
      <c r="I330" s="1">
        <v>4747.1226699999997</v>
      </c>
      <c r="J330" s="1">
        <v>-2.2813099999999999</v>
      </c>
      <c r="K330" s="1">
        <v>-4.4034700000000004</v>
      </c>
      <c r="L330" s="1">
        <v>-9.4487299999999994</v>
      </c>
      <c r="M330" s="2">
        <f t="shared" ref="M330:M338" si="108">((1+L330/1000)/(1-0.92/1000)-1)*1000</f>
        <v>-8.5365836569644138</v>
      </c>
      <c r="N330" s="3">
        <f t="shared" ref="N330:N338" si="109">J330-1000*((1+K330/1000)^0.515-1)</f>
        <v>-1.1096019961872816E-2</v>
      </c>
      <c r="O330" s="2">
        <f t="shared" ref="O330:O338" si="110">L330-1000*((1+K330/1000)^1.9-1)</f>
        <v>-1.0987183550197184</v>
      </c>
      <c r="P330" s="9">
        <f t="shared" ref="P330:P338" si="111">M330-1000*((1+K330/1000)^1.9-1)</f>
        <v>-0.18657201198413276</v>
      </c>
    </row>
    <row r="331" spans="1:16" x14ac:dyDescent="0.25">
      <c r="A331" s="1" t="s">
        <v>401</v>
      </c>
      <c r="B331" s="1" t="s">
        <v>402</v>
      </c>
      <c r="C331" s="1" t="s">
        <v>16</v>
      </c>
      <c r="D331" s="1" t="s">
        <v>372</v>
      </c>
      <c r="E331" s="1" t="s">
        <v>417</v>
      </c>
      <c r="F331" s="1" t="s">
        <v>418</v>
      </c>
      <c r="G331" s="1" t="s">
        <v>8</v>
      </c>
      <c r="H331" s="1">
        <v>4581.9405770000003</v>
      </c>
      <c r="I331" s="1">
        <v>4643.3641250000001</v>
      </c>
      <c r="J331" s="1">
        <v>-2.27569</v>
      </c>
      <c r="K331" s="1">
        <v>-4.4109699999999998</v>
      </c>
      <c r="L331" s="1">
        <v>-9.59755</v>
      </c>
      <c r="M331" s="2">
        <f t="shared" si="108"/>
        <v>-8.6855406974415406</v>
      </c>
      <c r="N331" s="3">
        <f t="shared" si="109"/>
        <v>-1.6052367455863248E-3</v>
      </c>
      <c r="O331" s="2">
        <f t="shared" si="110"/>
        <v>-1.233344890091681</v>
      </c>
      <c r="P331" s="9">
        <f t="shared" si="111"/>
        <v>-0.32133558753322156</v>
      </c>
    </row>
    <row r="332" spans="1:16" x14ac:dyDescent="0.25">
      <c r="A332" s="1" t="s">
        <v>401</v>
      </c>
      <c r="B332" s="1" t="s">
        <v>402</v>
      </c>
      <c r="C332" s="1" t="s">
        <v>16</v>
      </c>
      <c r="D332" s="1" t="s">
        <v>372</v>
      </c>
      <c r="E332" s="1" t="s">
        <v>415</v>
      </c>
      <c r="F332" s="1" t="s">
        <v>416</v>
      </c>
      <c r="G332" s="1" t="s">
        <v>8</v>
      </c>
      <c r="H332" s="1">
        <v>4521.1707569999999</v>
      </c>
      <c r="I332" s="1">
        <v>4614.1193940000003</v>
      </c>
      <c r="J332" s="1">
        <v>-2.2913000000000001</v>
      </c>
      <c r="K332" s="1">
        <v>-4.4130700000000003</v>
      </c>
      <c r="L332" s="1">
        <v>-9.5396699999999992</v>
      </c>
      <c r="M332" s="2">
        <f t="shared" si="108"/>
        <v>-8.6276073988068589</v>
      </c>
      <c r="N332" s="3">
        <f t="shared" si="109"/>
        <v>-1.6131414910751207E-2</v>
      </c>
      <c r="O332" s="2">
        <f t="shared" si="110"/>
        <v>-1.1714907371562777</v>
      </c>
      <c r="P332" s="9">
        <f t="shared" si="111"/>
        <v>-0.25942813596313741</v>
      </c>
    </row>
    <row r="333" spans="1:16" x14ac:dyDescent="0.25">
      <c r="A333" s="1" t="s">
        <v>401</v>
      </c>
      <c r="B333" s="1" t="s">
        <v>402</v>
      </c>
      <c r="C333" s="1" t="s">
        <v>16</v>
      </c>
      <c r="D333" s="1" t="s">
        <v>372</v>
      </c>
      <c r="E333" s="1" t="s">
        <v>413</v>
      </c>
      <c r="F333" s="1" t="s">
        <v>414</v>
      </c>
      <c r="G333" s="1" t="s">
        <v>8</v>
      </c>
      <c r="H333" s="1">
        <v>4465.7937149999998</v>
      </c>
      <c r="I333" s="1">
        <v>4562.8762230000002</v>
      </c>
      <c r="J333" s="1">
        <v>-2.2787999999999999</v>
      </c>
      <c r="K333" s="1">
        <v>-4.3992899999999997</v>
      </c>
      <c r="L333" s="1">
        <v>-9.4543400000000002</v>
      </c>
      <c r="M333" s="2">
        <f t="shared" si="108"/>
        <v>-8.5421988229170687</v>
      </c>
      <c r="N333" s="3">
        <f t="shared" si="109"/>
        <v>-1.0743330337100954E-2</v>
      </c>
      <c r="O333" s="2">
        <f t="shared" si="110"/>
        <v>-1.1122388879011229</v>
      </c>
      <c r="P333" s="9">
        <f t="shared" si="111"/>
        <v>-0.20009771081819139</v>
      </c>
    </row>
    <row r="334" spans="1:16" x14ac:dyDescent="0.25">
      <c r="A334" s="1" t="s">
        <v>401</v>
      </c>
      <c r="B334" s="1" t="s">
        <v>402</v>
      </c>
      <c r="C334" s="1" t="s">
        <v>16</v>
      </c>
      <c r="D334" s="1" t="s">
        <v>372</v>
      </c>
      <c r="E334" s="1" t="s">
        <v>411</v>
      </c>
      <c r="F334" s="1" t="s">
        <v>412</v>
      </c>
      <c r="G334" s="1" t="s">
        <v>8</v>
      </c>
      <c r="H334" s="1">
        <v>4408.0342639999999</v>
      </c>
      <c r="I334" s="1">
        <v>4495.4838909999999</v>
      </c>
      <c r="J334" s="1">
        <v>-2.2798699999999998</v>
      </c>
      <c r="K334" s="1">
        <v>-4.41371</v>
      </c>
      <c r="L334" s="1">
        <v>-9.4739000000000004</v>
      </c>
      <c r="M334" s="2">
        <f t="shared" si="108"/>
        <v>-8.5617768346879508</v>
      </c>
      <c r="N334" s="3">
        <f t="shared" si="109"/>
        <v>-4.3711070834389076E-3</v>
      </c>
      <c r="O334" s="2">
        <f t="shared" si="110"/>
        <v>-1.1045095682377877</v>
      </c>
      <c r="P334" s="9">
        <f t="shared" si="111"/>
        <v>-0.19238640292573805</v>
      </c>
    </row>
    <row r="335" spans="1:16" x14ac:dyDescent="0.25">
      <c r="A335" s="1" t="s">
        <v>401</v>
      </c>
      <c r="B335" s="1" t="s">
        <v>402</v>
      </c>
      <c r="C335" s="1" t="s">
        <v>16</v>
      </c>
      <c r="D335" s="1" t="s">
        <v>372</v>
      </c>
      <c r="E335" s="1" t="s">
        <v>409</v>
      </c>
      <c r="F335" s="1" t="s">
        <v>410</v>
      </c>
      <c r="G335" s="1" t="s">
        <v>8</v>
      </c>
      <c r="H335" s="1">
        <v>4350.0539950000002</v>
      </c>
      <c r="I335" s="1">
        <v>4421.7333870000002</v>
      </c>
      <c r="J335" s="1">
        <v>-2.2936399999999999</v>
      </c>
      <c r="K335" s="1">
        <v>-4.4079100000000002</v>
      </c>
      <c r="L335" s="1">
        <v>-9.4380299999999995</v>
      </c>
      <c r="M335" s="2">
        <f t="shared" si="108"/>
        <v>-8.5258738038995752</v>
      </c>
      <c r="N335" s="3">
        <f t="shared" si="109"/>
        <v>-2.1134518005797354E-2</v>
      </c>
      <c r="O335" s="2">
        <f t="shared" si="110"/>
        <v>-1.0796158121608865</v>
      </c>
      <c r="P335" s="9">
        <f t="shared" si="111"/>
        <v>-0.16745961606046222</v>
      </c>
    </row>
    <row r="336" spans="1:16" x14ac:dyDescent="0.25">
      <c r="A336" s="1" t="s">
        <v>401</v>
      </c>
      <c r="B336" s="1" t="s">
        <v>402</v>
      </c>
      <c r="C336" s="1" t="s">
        <v>16</v>
      </c>
      <c r="D336" s="1" t="s">
        <v>372</v>
      </c>
      <c r="E336" s="1" t="s">
        <v>407</v>
      </c>
      <c r="F336" s="1" t="s">
        <v>408</v>
      </c>
      <c r="G336" s="1" t="s">
        <v>8</v>
      </c>
      <c r="H336" s="1">
        <v>4294.2432200000003</v>
      </c>
      <c r="I336" s="1">
        <v>4384.5654070000001</v>
      </c>
      <c r="J336" s="1">
        <v>-2.2716799999999999</v>
      </c>
      <c r="K336" s="1">
        <v>-4.4108999999999998</v>
      </c>
      <c r="L336" s="1">
        <v>-9.5128299999999992</v>
      </c>
      <c r="M336" s="2">
        <f t="shared" si="108"/>
        <v>-8.6007426832686029</v>
      </c>
      <c r="N336" s="3">
        <f t="shared" si="109"/>
        <v>2.3686358789891671E-3</v>
      </c>
      <c r="O336" s="2">
        <f t="shared" si="110"/>
        <v>-1.1487573619861351</v>
      </c>
      <c r="P336" s="9">
        <f t="shared" si="111"/>
        <v>-0.23667004525473878</v>
      </c>
    </row>
    <row r="337" spans="1:16" x14ac:dyDescent="0.25">
      <c r="A337" s="1" t="s">
        <v>401</v>
      </c>
      <c r="B337" s="1" t="s">
        <v>402</v>
      </c>
      <c r="C337" s="1" t="s">
        <v>16</v>
      </c>
      <c r="D337" s="1" t="s">
        <v>372</v>
      </c>
      <c r="E337" s="1" t="s">
        <v>405</v>
      </c>
      <c r="F337" s="1" t="s">
        <v>406</v>
      </c>
      <c r="G337" s="1" t="s">
        <v>8</v>
      </c>
      <c r="H337" s="1">
        <v>4239.0946599999997</v>
      </c>
      <c r="I337" s="1">
        <v>4308.3244940000004</v>
      </c>
      <c r="J337" s="1">
        <v>-2.2897599999999998</v>
      </c>
      <c r="K337" s="1">
        <v>-4.4059100000000004</v>
      </c>
      <c r="L337" s="1">
        <v>-9.5418000000000003</v>
      </c>
      <c r="M337" s="2">
        <f t="shared" si="108"/>
        <v>-8.629739360211385</v>
      </c>
      <c r="N337" s="3">
        <f t="shared" si="109"/>
        <v>-1.8286726707642753E-2</v>
      </c>
      <c r="O337" s="2">
        <f t="shared" si="110"/>
        <v>-1.1871707372022708</v>
      </c>
      <c r="P337" s="9">
        <f t="shared" si="111"/>
        <v>-0.27511009741365555</v>
      </c>
    </row>
    <row r="338" spans="1:16" x14ac:dyDescent="0.25">
      <c r="A338" s="1" t="s">
        <v>401</v>
      </c>
      <c r="B338" s="1" t="s">
        <v>402</v>
      </c>
      <c r="C338" s="1" t="s">
        <v>16</v>
      </c>
      <c r="D338" s="1" t="s">
        <v>372</v>
      </c>
      <c r="E338" s="1" t="s">
        <v>403</v>
      </c>
      <c r="F338" s="1" t="s">
        <v>404</v>
      </c>
      <c r="G338" s="1" t="s">
        <v>8</v>
      </c>
      <c r="H338" s="1">
        <v>4181.9390970000004</v>
      </c>
      <c r="I338" s="1">
        <v>4248.4155799999999</v>
      </c>
      <c r="J338" s="1">
        <v>-2.2809900000000001</v>
      </c>
      <c r="K338" s="1">
        <v>-4.4115500000000001</v>
      </c>
      <c r="L338" s="1">
        <v>-9.5506100000000007</v>
      </c>
      <c r="M338" s="2">
        <f t="shared" si="108"/>
        <v>-8.6385574728750072</v>
      </c>
      <c r="N338" s="3">
        <f t="shared" si="109"/>
        <v>-6.6058955877252856E-3</v>
      </c>
      <c r="O338" s="2">
        <f t="shared" si="110"/>
        <v>-1.1853072661458377</v>
      </c>
      <c r="P338" s="9">
        <f t="shared" si="111"/>
        <v>-0.27325473902084418</v>
      </c>
    </row>
    <row r="339" spans="1:16" x14ac:dyDescent="0.25">
      <c r="J339" s="4">
        <f t="shared" ref="J339:P339" si="112">AVERAGE(J330:J338)</f>
        <v>-2.2825600000000001</v>
      </c>
      <c r="K339" s="4">
        <f t="shared" si="112"/>
        <v>-4.4085311111111114</v>
      </c>
      <c r="L339" s="4">
        <f t="shared" si="112"/>
        <v>-9.5063844444444427</v>
      </c>
      <c r="M339" s="4">
        <f t="shared" si="112"/>
        <v>-8.5942911923413785</v>
      </c>
      <c r="N339" s="4">
        <f t="shared" si="112"/>
        <v>-9.7339570512140483E-3</v>
      </c>
      <c r="O339" s="4">
        <f t="shared" si="112"/>
        <v>-1.146794846211302</v>
      </c>
      <c r="P339" s="4">
        <f t="shared" si="112"/>
        <v>-0.23470159410823577</v>
      </c>
    </row>
    <row r="340" spans="1:16" ht="13.8" thickBot="1" x14ac:dyDescent="0.3">
      <c r="J340" s="14">
        <f>STDEV(J330:J338)</f>
        <v>7.4327518457163629E-3</v>
      </c>
      <c r="K340" s="14">
        <f t="shared" ref="K340:P340" si="113">STDEV(K330:K338)</f>
        <v>4.8265527150452969E-3</v>
      </c>
      <c r="L340" s="14">
        <f t="shared" si="113"/>
        <v>5.5261901005826723E-2</v>
      </c>
      <c r="M340" s="14">
        <f t="shared" si="113"/>
        <v>5.5312788771466739E-2</v>
      </c>
      <c r="N340" s="14">
        <f t="shared" si="113"/>
        <v>7.8900091371941986E-3</v>
      </c>
      <c r="O340" s="14">
        <f t="shared" si="113"/>
        <v>5.1264751858892128E-2</v>
      </c>
      <c r="P340" s="14">
        <f t="shared" si="113"/>
        <v>5.1315034397333294E-2</v>
      </c>
    </row>
    <row r="342" spans="1:16" x14ac:dyDescent="0.25">
      <c r="A342" s="1" t="s">
        <v>421</v>
      </c>
      <c r="B342" s="1" t="s">
        <v>19</v>
      </c>
      <c r="C342" s="1" t="s">
        <v>16</v>
      </c>
      <c r="D342" s="1" t="s">
        <v>372</v>
      </c>
      <c r="E342" s="1" t="s">
        <v>427</v>
      </c>
      <c r="F342" s="1" t="s">
        <v>428</v>
      </c>
      <c r="G342" s="1" t="s">
        <v>7</v>
      </c>
      <c r="H342" s="1">
        <v>5385.0357830000003</v>
      </c>
      <c r="I342" s="1">
        <v>5360.9285879999998</v>
      </c>
      <c r="J342" s="1">
        <v>-2.6305499999999999</v>
      </c>
      <c r="K342" s="1">
        <v>-5.2677899999999998</v>
      </c>
      <c r="L342" s="1">
        <v>-11.766109999999999</v>
      </c>
      <c r="M342" s="2">
        <f>((1+L342/1000)/(1-0.92/1000)-1)*1000</f>
        <v>-10.856097609800997</v>
      </c>
      <c r="N342" s="3">
        <f>J342-1000*((1+K342/1000)^0.515-1)</f>
        <v>8.583649597993892E-2</v>
      </c>
      <c r="O342" s="2">
        <f>L342-1000*((1+K342/1000)^1.9-1)</f>
        <v>-1.7810390899725714</v>
      </c>
      <c r="P342" s="9">
        <f>M342-1000*((1+K342/1000)^1.9-1)</f>
        <v>-0.87102669977356939</v>
      </c>
    </row>
    <row r="343" spans="1:16" x14ac:dyDescent="0.25">
      <c r="A343" s="1" t="s">
        <v>421</v>
      </c>
      <c r="B343" s="1" t="s">
        <v>19</v>
      </c>
      <c r="C343" s="1" t="s">
        <v>16</v>
      </c>
      <c r="D343" s="1" t="s">
        <v>372</v>
      </c>
      <c r="E343" s="1" t="s">
        <v>66</v>
      </c>
      <c r="F343" s="1" t="s">
        <v>426</v>
      </c>
      <c r="G343" s="1" t="s">
        <v>7</v>
      </c>
      <c r="H343" s="1">
        <v>5300.6666880000002</v>
      </c>
      <c r="I343" s="1">
        <v>5297.1673179999998</v>
      </c>
      <c r="J343" s="1">
        <v>-2.6188899999999999</v>
      </c>
      <c r="K343" s="1">
        <v>-5.2563599999999999</v>
      </c>
      <c r="L343" s="1">
        <v>-11.755420000000001</v>
      </c>
      <c r="M343" s="2">
        <f>((1+L343/1000)/(1-0.92/1000)-1)*1000</f>
        <v>-10.84539776594462</v>
      </c>
      <c r="N343" s="3">
        <f>J343-1000*((1+K343/1000)^0.515-1)</f>
        <v>9.1594964180692795E-2</v>
      </c>
      <c r="O343" s="2">
        <f>L343-1000*((1+K343/1000)^1.9-1)</f>
        <v>-1.7919632140259001</v>
      </c>
      <c r="P343" s="9">
        <f>M343-1000*((1+K343/1000)^1.9-1)</f>
        <v>-0.88194097997051912</v>
      </c>
    </row>
    <row r="344" spans="1:16" x14ac:dyDescent="0.25">
      <c r="A344" s="1" t="s">
        <v>421</v>
      </c>
      <c r="B344" s="1" t="s">
        <v>19</v>
      </c>
      <c r="C344" s="1" t="s">
        <v>16</v>
      </c>
      <c r="D344" s="1" t="s">
        <v>372</v>
      </c>
      <c r="E344" s="1" t="s">
        <v>65</v>
      </c>
      <c r="F344" s="1" t="s">
        <v>425</v>
      </c>
      <c r="G344" s="1" t="s">
        <v>7</v>
      </c>
      <c r="H344" s="1">
        <v>5265.5601850000003</v>
      </c>
      <c r="I344" s="1">
        <v>5237.6152199999997</v>
      </c>
      <c r="J344" s="1">
        <v>-2.6312199999999999</v>
      </c>
      <c r="K344" s="1">
        <v>-5.2645299999999997</v>
      </c>
      <c r="L344" s="1">
        <v>-11.691879999999999</v>
      </c>
      <c r="M344" s="2">
        <f>((1+L344/1000)/(1-0.92/1000)-1)*1000</f>
        <v>-10.781799255314862</v>
      </c>
      <c r="N344" s="3">
        <f>J344-1000*((1+K344/1000)^0.515-1)</f>
        <v>8.3483291081921429E-2</v>
      </c>
      <c r="O344" s="2">
        <f>L344-1000*((1+K344/1000)^1.9-1)</f>
        <v>-1.7129737254920734</v>
      </c>
      <c r="P344" s="9">
        <f>M344-1000*((1+K344/1000)^1.9-1)</f>
        <v>-0.80289298080693605</v>
      </c>
    </row>
    <row r="345" spans="1:16" x14ac:dyDescent="0.25">
      <c r="A345" s="1" t="s">
        <v>421</v>
      </c>
      <c r="B345" s="1" t="s">
        <v>19</v>
      </c>
      <c r="C345" s="1" t="s">
        <v>16</v>
      </c>
      <c r="D345" s="1" t="s">
        <v>372</v>
      </c>
      <c r="E345" s="1" t="s">
        <v>64</v>
      </c>
      <c r="F345" s="1" t="s">
        <v>424</v>
      </c>
      <c r="G345" s="1" t="s">
        <v>7</v>
      </c>
      <c r="H345" s="1">
        <v>5235.9099210000004</v>
      </c>
      <c r="I345" s="1">
        <v>5179.0432449999998</v>
      </c>
      <c r="J345" s="1">
        <v>-2.6182300000000001</v>
      </c>
      <c r="K345" s="1">
        <v>-5.2641400000000003</v>
      </c>
      <c r="L345" s="1">
        <v>-11.74804</v>
      </c>
      <c r="M345" s="2">
        <f>((1+L345/1000)/(1-0.92/1000)-1)*1000</f>
        <v>-10.838010970092405</v>
      </c>
      <c r="N345" s="3">
        <f>J345-1000*((1+K345/1000)^0.515-1)</f>
        <v>9.6271926257994966E-2</v>
      </c>
      <c r="O345" s="2">
        <f>L345-1000*((1+K345/1000)^1.9-1)</f>
        <v>-1.7698712137813999</v>
      </c>
      <c r="P345" s="9">
        <f>M345-1000*((1+K345/1000)^1.9-1)</f>
        <v>-0.85984218387380551</v>
      </c>
    </row>
    <row r="346" spans="1:16" x14ac:dyDescent="0.25">
      <c r="A346" s="1" t="s">
        <v>421</v>
      </c>
      <c r="B346" s="1" t="s">
        <v>19</v>
      </c>
      <c r="C346" s="1" t="s">
        <v>16</v>
      </c>
      <c r="D346" s="1" t="s">
        <v>372</v>
      </c>
      <c r="E346" s="1" t="s">
        <v>422</v>
      </c>
      <c r="F346" s="1" t="s">
        <v>423</v>
      </c>
      <c r="G346" s="1" t="s">
        <v>7</v>
      </c>
      <c r="H346" s="1">
        <v>5206.4496859999999</v>
      </c>
      <c r="I346" s="1">
        <v>5124.7874769999999</v>
      </c>
      <c r="J346" s="1">
        <v>-2.6346099999999999</v>
      </c>
      <c r="K346" s="1">
        <v>-5.2611600000000003</v>
      </c>
      <c r="L346" s="1">
        <v>-11.676119999999999</v>
      </c>
      <c r="M346" s="2">
        <f>((1+L346/1000)/(1-0.92/1000)-1)*1000</f>
        <v>-10.766024742763225</v>
      </c>
      <c r="N346" s="3">
        <f>J346-1000*((1+K346/1000)^0.515-1)</f>
        <v>7.8353293738934848E-2</v>
      </c>
      <c r="O346" s="2">
        <f>L346-1000*((1+K346/1000)^1.9-1)</f>
        <v>-1.7035863892992804</v>
      </c>
      <c r="P346" s="9">
        <f>M346-1000*((1+K346/1000)^1.9-1)</f>
        <v>-0.79349113206250621</v>
      </c>
    </row>
    <row r="347" spans="1:16" x14ac:dyDescent="0.25">
      <c r="J347" s="4">
        <f t="shared" ref="J347:P347" si="114">AVERAGE(J342:J346)</f>
        <v>-2.6267</v>
      </c>
      <c r="K347" s="4">
        <f t="shared" si="114"/>
        <v>-5.2627959999999998</v>
      </c>
      <c r="L347" s="4">
        <f t="shared" si="114"/>
        <v>-11.727513999999999</v>
      </c>
      <c r="M347" s="4">
        <f t="shared" si="114"/>
        <v>-10.817466068783222</v>
      </c>
      <c r="N347" s="4">
        <f t="shared" si="114"/>
        <v>8.7107994247896586E-2</v>
      </c>
      <c r="O347" s="4">
        <f t="shared" si="114"/>
        <v>-1.751886726514245</v>
      </c>
      <c r="P347" s="4">
        <f t="shared" si="114"/>
        <v>-0.8418387952974673</v>
      </c>
    </row>
    <row r="348" spans="1:16" ht="13.8" thickBot="1" x14ac:dyDescent="0.3">
      <c r="J348" s="14">
        <f>STDEV(J342:J346)</f>
        <v>7.59206822940885E-3</v>
      </c>
      <c r="K348" s="14">
        <f t="shared" ref="K348:P348" si="115">STDEV(K342:K346)</f>
        <v>4.2968511726611302E-3</v>
      </c>
      <c r="L348" s="14">
        <f t="shared" si="115"/>
        <v>4.062277046189771E-2</v>
      </c>
      <c r="M348" s="14">
        <f t="shared" si="115"/>
        <v>4.0660177825516786E-2</v>
      </c>
      <c r="N348" s="14">
        <f t="shared" si="115"/>
        <v>6.9912536599666354E-3</v>
      </c>
      <c r="O348" s="14">
        <f t="shared" si="115"/>
        <v>4.0701876960318094E-2</v>
      </c>
      <c r="P348" s="14">
        <f t="shared" si="115"/>
        <v>4.0738538235006422E-2</v>
      </c>
    </row>
    <row r="350" spans="1:16" x14ac:dyDescent="0.25">
      <c r="A350" s="1" t="s">
        <v>429</v>
      </c>
      <c r="B350" s="1" t="s">
        <v>19</v>
      </c>
      <c r="C350" s="1" t="s">
        <v>16</v>
      </c>
      <c r="D350" s="1" t="s">
        <v>430</v>
      </c>
      <c r="E350" s="1" t="s">
        <v>439</v>
      </c>
      <c r="F350" s="1" t="s">
        <v>440</v>
      </c>
      <c r="G350" s="1" t="s">
        <v>7</v>
      </c>
      <c r="H350" s="1">
        <v>5281.7297189999999</v>
      </c>
      <c r="I350" s="1">
        <v>5386.6300490000003</v>
      </c>
      <c r="J350" s="1">
        <v>-2.6335600000000001</v>
      </c>
      <c r="K350" s="1">
        <v>-5.2718299999999996</v>
      </c>
      <c r="L350" s="1">
        <v>-11.841100000000001</v>
      </c>
      <c r="M350" s="2">
        <f>((1+L350/1000)/(1-0.92/1000)-1)*1000</f>
        <v>-10.931156664131025</v>
      </c>
      <c r="N350" s="3">
        <f>J350-1000*((1+K350/1000)^0.515-1)</f>
        <v>8.4912434596330577E-2</v>
      </c>
      <c r="O350" s="2">
        <f>L350-1000*((1+K350/1000)^1.9-1)</f>
        <v>-1.8483895055392914</v>
      </c>
      <c r="P350" s="9">
        <f>M350-1000*((1+K350/1000)^1.9-1)</f>
        <v>-0.93844616967031591</v>
      </c>
    </row>
    <row r="351" spans="1:16" x14ac:dyDescent="0.25">
      <c r="A351" s="1" t="s">
        <v>429</v>
      </c>
      <c r="B351" s="1" t="s">
        <v>19</v>
      </c>
      <c r="C351" s="1" t="s">
        <v>16</v>
      </c>
      <c r="D351" s="1" t="s">
        <v>430</v>
      </c>
      <c r="E351" s="1" t="s">
        <v>437</v>
      </c>
      <c r="F351" s="1" t="s">
        <v>438</v>
      </c>
      <c r="G351" s="1" t="s">
        <v>7</v>
      </c>
      <c r="H351" s="1">
        <v>5174.7848869999998</v>
      </c>
      <c r="I351" s="1">
        <v>5272.6018770000001</v>
      </c>
      <c r="J351" s="1">
        <v>-2.6325699999999999</v>
      </c>
      <c r="K351" s="1">
        <v>-5.2635500000000004</v>
      </c>
      <c r="L351" s="1">
        <v>-11.817690000000001</v>
      </c>
      <c r="M351" s="2">
        <f>((1+L351/1000)/(1-0.92/1000)-1)*1000</f>
        <v>-10.907725107098475</v>
      </c>
      <c r="N351" s="3">
        <f>J351-1000*((1+K351/1000)^0.515-1)</f>
        <v>8.1627297494558437E-2</v>
      </c>
      <c r="O351" s="2">
        <f>L351-1000*((1+K351/1000)^1.9-1)</f>
        <v>-1.8406369016876845</v>
      </c>
      <c r="P351" s="9">
        <f>M351-1000*((1+K351/1000)^1.9-1)</f>
        <v>-0.93067200878615886</v>
      </c>
    </row>
    <row r="352" spans="1:16" x14ac:dyDescent="0.25">
      <c r="A352" s="1" t="s">
        <v>429</v>
      </c>
      <c r="B352" s="1" t="s">
        <v>19</v>
      </c>
      <c r="C352" s="1" t="s">
        <v>16</v>
      </c>
      <c r="D352" s="1" t="s">
        <v>430</v>
      </c>
      <c r="E352" s="1" t="s">
        <v>435</v>
      </c>
      <c r="F352" s="1" t="s">
        <v>436</v>
      </c>
      <c r="G352" s="1" t="s">
        <v>7</v>
      </c>
      <c r="H352" s="1">
        <v>5100.074149</v>
      </c>
      <c r="I352" s="1">
        <v>5182.190122</v>
      </c>
      <c r="J352" s="1">
        <v>-2.61836</v>
      </c>
      <c r="K352" s="1">
        <v>-5.2656999999999998</v>
      </c>
      <c r="L352" s="1">
        <v>-11.767939999999999</v>
      </c>
      <c r="M352" s="2">
        <f>((1+L352/1000)/(1-0.92/1000)-1)*1000</f>
        <v>-10.85792929495133</v>
      </c>
      <c r="N352" s="3">
        <f>J352-1000*((1+K352/1000)^0.515-1)</f>
        <v>9.694738578351636E-2</v>
      </c>
      <c r="O352" s="2">
        <f>L352-1000*((1+K352/1000)^1.9-1)</f>
        <v>-1.7868212621861783</v>
      </c>
      <c r="P352" s="9">
        <f>M352-1000*((1+K352/1000)^1.9-1)</f>
        <v>-0.87681055713750844</v>
      </c>
    </row>
    <row r="353" spans="1:16" x14ac:dyDescent="0.25">
      <c r="A353" s="1" t="s">
        <v>429</v>
      </c>
      <c r="B353" s="1" t="s">
        <v>19</v>
      </c>
      <c r="C353" s="1" t="s">
        <v>16</v>
      </c>
      <c r="D353" s="1" t="s">
        <v>430</v>
      </c>
      <c r="E353" s="1" t="s">
        <v>433</v>
      </c>
      <c r="F353" s="1" t="s">
        <v>434</v>
      </c>
      <c r="G353" s="1" t="s">
        <v>7</v>
      </c>
      <c r="H353" s="1">
        <v>5059.2393499999998</v>
      </c>
      <c r="I353" s="1">
        <v>5112.2144200000002</v>
      </c>
      <c r="J353" s="1">
        <v>-2.6163599999999998</v>
      </c>
      <c r="K353" s="1">
        <v>-5.2669499999999996</v>
      </c>
      <c r="L353" s="1">
        <v>-11.784599999999999</v>
      </c>
      <c r="M353" s="2">
        <f>((1+L353/1000)/(1-0.92/1000)-1)*1000</f>
        <v>-10.874604636265328</v>
      </c>
      <c r="N353" s="3">
        <f>J353-1000*((1+K353/1000)^0.515-1)</f>
        <v>9.9592786486508711E-2</v>
      </c>
      <c r="O353" s="2">
        <f>L353-1000*((1+K353/1000)^1.9-1)</f>
        <v>-1.8011175219257645</v>
      </c>
      <c r="P353" s="9">
        <f>M353-1000*((1+K353/1000)^1.9-1)</f>
        <v>-0.89112215819109331</v>
      </c>
    </row>
    <row r="354" spans="1:16" x14ac:dyDescent="0.25">
      <c r="A354" s="1" t="s">
        <v>429</v>
      </c>
      <c r="B354" s="1" t="s">
        <v>19</v>
      </c>
      <c r="C354" s="1" t="s">
        <v>16</v>
      </c>
      <c r="D354" s="1" t="s">
        <v>430</v>
      </c>
      <c r="E354" s="1" t="s">
        <v>431</v>
      </c>
      <c r="F354" s="1" t="s">
        <v>432</v>
      </c>
      <c r="G354" s="1" t="s">
        <v>7</v>
      </c>
      <c r="H354" s="1">
        <v>5025.6288979999999</v>
      </c>
      <c r="I354" s="1">
        <v>5047.6903080000002</v>
      </c>
      <c r="J354" s="1">
        <v>-2.6309399999999998</v>
      </c>
      <c r="K354" s="1">
        <v>-5.2659799999999999</v>
      </c>
      <c r="L354" s="1">
        <v>-11.720459999999999</v>
      </c>
      <c r="M354" s="2">
        <f>((1+L354/1000)/(1-0.92/1000)-1)*1000</f>
        <v>-10.810405573127291</v>
      </c>
      <c r="N354" s="3">
        <f>J354-1000*((1+K354/1000)^0.515-1)</f>
        <v>8.4511955506820335E-2</v>
      </c>
      <c r="O354" s="2">
        <f>L354-1000*((1+K354/1000)^1.9-1)</f>
        <v>-1.738811784135553</v>
      </c>
      <c r="P354" s="9">
        <f>M354-1000*((1+K354/1000)^1.9-1)</f>
        <v>-0.82875735726284461</v>
      </c>
    </row>
    <row r="355" spans="1:16" x14ac:dyDescent="0.25">
      <c r="J355" s="4">
        <f t="shared" ref="J355:P355" si="116">AVERAGE(J350:J354)</f>
        <v>-2.6263579999999997</v>
      </c>
      <c r="K355" s="4">
        <f t="shared" si="116"/>
        <v>-5.2668020000000002</v>
      </c>
      <c r="L355" s="4">
        <f t="shared" si="116"/>
        <v>-11.786358000000002</v>
      </c>
      <c r="M355" s="4">
        <f t="shared" si="116"/>
        <v>-10.876364255114691</v>
      </c>
      <c r="N355" s="4">
        <f t="shared" si="116"/>
        <v>8.9518371973546881E-2</v>
      </c>
      <c r="O355" s="4">
        <f t="shared" si="116"/>
        <v>-1.8031553950948944</v>
      </c>
      <c r="P355" s="4">
        <f t="shared" si="116"/>
        <v>-0.89316165020958427</v>
      </c>
    </row>
    <row r="356" spans="1:16" ht="13.8" thickBot="1" x14ac:dyDescent="0.3">
      <c r="J356" s="14">
        <f>STDEV(J350:J354)</f>
        <v>8.2972959450655099E-3</v>
      </c>
      <c r="K356" s="14">
        <f t="shared" ref="K356:P356" si="117">STDEV(K350:K354)</f>
        <v>3.0727951444895238E-3</v>
      </c>
      <c r="L356" s="14">
        <f t="shared" si="117"/>
        <v>4.6538265115924404E-2</v>
      </c>
      <c r="M356" s="14">
        <f t="shared" si="117"/>
        <v>4.6581119746086093E-2</v>
      </c>
      <c r="N356" s="14">
        <f t="shared" si="117"/>
        <v>8.1429723590619053E-3</v>
      </c>
      <c r="O356" s="14">
        <f t="shared" si="117"/>
        <v>4.4334087281631851E-2</v>
      </c>
      <c r="P356" s="14">
        <f t="shared" si="117"/>
        <v>4.4376642013696857E-2</v>
      </c>
    </row>
    <row r="358" spans="1:16" x14ac:dyDescent="0.25">
      <c r="A358" s="1" t="s">
        <v>441</v>
      </c>
      <c r="B358" s="1" t="s">
        <v>442</v>
      </c>
      <c r="C358" s="1" t="s">
        <v>16</v>
      </c>
      <c r="D358" s="1" t="s">
        <v>430</v>
      </c>
      <c r="E358" s="1" t="s">
        <v>458</v>
      </c>
      <c r="F358" s="1" t="s">
        <v>459</v>
      </c>
      <c r="G358" s="1" t="s">
        <v>8</v>
      </c>
      <c r="H358" s="1">
        <v>4648.1986729999999</v>
      </c>
      <c r="I358" s="1">
        <v>4766.7234710000002</v>
      </c>
      <c r="J358" s="1">
        <v>-2.8386499999999999</v>
      </c>
      <c r="K358" s="1">
        <v>-5.4591700000000003</v>
      </c>
      <c r="L358" s="1">
        <v>-11.50447</v>
      </c>
      <c r="M358" s="2">
        <f t="shared" ref="M358:M366" si="118">((1+L358/1000)/(1-0.92/1000)-1)*1000</f>
        <v>-10.594216679344903</v>
      </c>
      <c r="N358" s="3">
        <f t="shared" ref="N358:N366" si="119">J358-1000*((1+K358/1000)^0.515-1)</f>
        <v>-2.3445393583955809E-2</v>
      </c>
      <c r="O358" s="2">
        <f t="shared" ref="O358:O366" si="120">L358-1000*((1+K358/1000)^1.9-1)</f>
        <v>-1.1575328130560951</v>
      </c>
      <c r="P358" s="9">
        <f t="shared" ref="P358:P366" si="121">M358-1000*((1+K358/1000)^1.9-1)</f>
        <v>-0.24727949240099889</v>
      </c>
    </row>
    <row r="359" spans="1:16" x14ac:dyDescent="0.25">
      <c r="A359" s="1" t="s">
        <v>441</v>
      </c>
      <c r="B359" s="1" t="s">
        <v>442</v>
      </c>
      <c r="C359" s="1" t="s">
        <v>16</v>
      </c>
      <c r="D359" s="1" t="s">
        <v>430</v>
      </c>
      <c r="E359" s="1" t="s">
        <v>456</v>
      </c>
      <c r="F359" s="1" t="s">
        <v>457</v>
      </c>
      <c r="G359" s="1" t="s">
        <v>8</v>
      </c>
      <c r="H359" s="1">
        <v>4591.9777160000003</v>
      </c>
      <c r="I359" s="1">
        <v>4525.8857790000002</v>
      </c>
      <c r="J359" s="1">
        <v>-2.8234699999999999</v>
      </c>
      <c r="K359" s="1">
        <v>-5.4601800000000003</v>
      </c>
      <c r="L359" s="1">
        <v>-11.45749</v>
      </c>
      <c r="M359" s="2">
        <f t="shared" si="118"/>
        <v>-10.547193417944412</v>
      </c>
      <c r="N359" s="3">
        <f t="shared" si="119"/>
        <v>-7.7438606478961169E-3</v>
      </c>
      <c r="O359" s="2">
        <f t="shared" si="120"/>
        <v>-1.1086432450399393</v>
      </c>
      <c r="P359" s="9">
        <f t="shared" si="121"/>
        <v>-0.19834666298435089</v>
      </c>
    </row>
    <row r="360" spans="1:16" x14ac:dyDescent="0.25">
      <c r="A360" s="1" t="s">
        <v>441</v>
      </c>
      <c r="B360" s="1" t="s">
        <v>442</v>
      </c>
      <c r="C360" s="1" t="s">
        <v>16</v>
      </c>
      <c r="D360" s="1" t="s">
        <v>430</v>
      </c>
      <c r="E360" s="1" t="s">
        <v>454</v>
      </c>
      <c r="F360" s="1" t="s">
        <v>455</v>
      </c>
      <c r="G360" s="1" t="s">
        <v>8</v>
      </c>
      <c r="H360" s="1">
        <v>4539.1263369999997</v>
      </c>
      <c r="I360" s="1">
        <v>4611.0941389999998</v>
      </c>
      <c r="J360" s="1">
        <v>-2.84293</v>
      </c>
      <c r="K360" s="1">
        <v>-5.47018</v>
      </c>
      <c r="L360" s="1">
        <v>-11.564769999999999</v>
      </c>
      <c r="M360" s="2">
        <f t="shared" si="118"/>
        <v>-10.654572206429847</v>
      </c>
      <c r="N360" s="3">
        <f t="shared" si="119"/>
        <v>-2.204015434967932E-2</v>
      </c>
      <c r="O360" s="2">
        <f t="shared" si="120"/>
        <v>-1.1970167252066659</v>
      </c>
      <c r="P360" s="9">
        <f t="shared" si="121"/>
        <v>-0.28681893163651395</v>
      </c>
    </row>
    <row r="361" spans="1:16" x14ac:dyDescent="0.25">
      <c r="A361" s="1" t="s">
        <v>441</v>
      </c>
      <c r="B361" s="1" t="s">
        <v>442</v>
      </c>
      <c r="C361" s="1" t="s">
        <v>16</v>
      </c>
      <c r="D361" s="1" t="s">
        <v>430</v>
      </c>
      <c r="E361" s="1" t="s">
        <v>452</v>
      </c>
      <c r="F361" s="1" t="s">
        <v>453</v>
      </c>
      <c r="G361" s="1" t="s">
        <v>8</v>
      </c>
      <c r="H361" s="1">
        <v>4486.5298899999998</v>
      </c>
      <c r="I361" s="1">
        <v>4580.4552739999999</v>
      </c>
      <c r="J361" s="1">
        <v>-2.8364099999999999</v>
      </c>
      <c r="K361" s="1">
        <v>-5.4646400000000002</v>
      </c>
      <c r="L361" s="1">
        <v>-11.52622</v>
      </c>
      <c r="M361" s="2">
        <f t="shared" si="118"/>
        <v>-10.615986707771196</v>
      </c>
      <c r="N361" s="3">
        <f t="shared" si="119"/>
        <v>-1.8380850749776911E-2</v>
      </c>
      <c r="O361" s="2">
        <f t="shared" si="120"/>
        <v>-1.1689409160569841</v>
      </c>
      <c r="P361" s="9">
        <f t="shared" si="121"/>
        <v>-0.25870762382817958</v>
      </c>
    </row>
    <row r="362" spans="1:16" x14ac:dyDescent="0.25">
      <c r="A362" s="1" t="s">
        <v>441</v>
      </c>
      <c r="B362" s="1" t="s">
        <v>442</v>
      </c>
      <c r="C362" s="1" t="s">
        <v>16</v>
      </c>
      <c r="D362" s="1" t="s">
        <v>430</v>
      </c>
      <c r="E362" s="1" t="s">
        <v>450</v>
      </c>
      <c r="F362" s="1" t="s">
        <v>451</v>
      </c>
      <c r="G362" s="1" t="s">
        <v>8</v>
      </c>
      <c r="H362" s="1">
        <v>4432.4216829999996</v>
      </c>
      <c r="I362" s="1">
        <v>4549.6351780000005</v>
      </c>
      <c r="J362" s="1">
        <v>-2.83385</v>
      </c>
      <c r="K362" s="1">
        <v>-5.4671000000000003</v>
      </c>
      <c r="L362" s="1">
        <v>-11.50587</v>
      </c>
      <c r="M362" s="2">
        <f t="shared" si="118"/>
        <v>-10.595617968531034</v>
      </c>
      <c r="N362" s="3">
        <f t="shared" si="119"/>
        <v>-1.4550578573109263E-2</v>
      </c>
      <c r="O362" s="2">
        <f t="shared" si="120"/>
        <v>-1.1439399150822975</v>
      </c>
      <c r="P362" s="9">
        <f t="shared" si="121"/>
        <v>-0.23368788361333159</v>
      </c>
    </row>
    <row r="363" spans="1:16" x14ac:dyDescent="0.25">
      <c r="A363" s="1" t="s">
        <v>441</v>
      </c>
      <c r="B363" s="1" t="s">
        <v>442</v>
      </c>
      <c r="C363" s="1" t="s">
        <v>16</v>
      </c>
      <c r="D363" s="1" t="s">
        <v>430</v>
      </c>
      <c r="E363" s="1" t="s">
        <v>1</v>
      </c>
      <c r="F363" s="1" t="s">
        <v>449</v>
      </c>
      <c r="G363" s="1" t="s">
        <v>8</v>
      </c>
      <c r="H363" s="1">
        <v>4385.1542399999998</v>
      </c>
      <c r="I363" s="1">
        <v>4310.3523340000002</v>
      </c>
      <c r="J363" s="1">
        <v>-2.8273999999999999</v>
      </c>
      <c r="K363" s="1">
        <v>-5.4662199999999999</v>
      </c>
      <c r="L363" s="1">
        <v>-11.51604</v>
      </c>
      <c r="M363" s="2">
        <f t="shared" si="118"/>
        <v>-10.605797333546828</v>
      </c>
      <c r="N363" s="3">
        <f t="shared" si="119"/>
        <v>-8.5549850552180118E-3</v>
      </c>
      <c r="O363" s="2">
        <f t="shared" si="120"/>
        <v>-1.1557736865991881</v>
      </c>
      <c r="P363" s="9">
        <f t="shared" si="121"/>
        <v>-0.24553102014601613</v>
      </c>
    </row>
    <row r="364" spans="1:16" x14ac:dyDescent="0.25">
      <c r="A364" s="1" t="s">
        <v>441</v>
      </c>
      <c r="B364" s="1" t="s">
        <v>442</v>
      </c>
      <c r="C364" s="1" t="s">
        <v>16</v>
      </c>
      <c r="D364" s="1" t="s">
        <v>430</v>
      </c>
      <c r="E364" s="1" t="s">
        <v>447</v>
      </c>
      <c r="F364" s="1" t="s">
        <v>448</v>
      </c>
      <c r="G364" s="1" t="s">
        <v>8</v>
      </c>
      <c r="H364" s="1">
        <v>4341.1770710000001</v>
      </c>
      <c r="I364" s="1">
        <v>4242.1949059999997</v>
      </c>
      <c r="J364" s="1">
        <v>-2.8414999999999999</v>
      </c>
      <c r="K364" s="1">
        <v>-5.4668099999999997</v>
      </c>
      <c r="L364" s="1">
        <v>-11.488440000000001</v>
      </c>
      <c r="M364" s="2">
        <f t="shared" si="118"/>
        <v>-10.578171918164681</v>
      </c>
      <c r="N364" s="3">
        <f t="shared" si="119"/>
        <v>-2.2350326185308411E-2</v>
      </c>
      <c r="O364" s="2">
        <f t="shared" si="120"/>
        <v>-1.1270582032765883</v>
      </c>
      <c r="P364" s="9">
        <f t="shared" si="121"/>
        <v>-0.21679012144126908</v>
      </c>
    </row>
    <row r="365" spans="1:16" x14ac:dyDescent="0.25">
      <c r="A365" s="1" t="s">
        <v>441</v>
      </c>
      <c r="B365" s="1" t="s">
        <v>442</v>
      </c>
      <c r="C365" s="1" t="s">
        <v>16</v>
      </c>
      <c r="D365" s="1" t="s">
        <v>430</v>
      </c>
      <c r="E365" s="1" t="s">
        <v>445</v>
      </c>
      <c r="F365" s="1" t="s">
        <v>446</v>
      </c>
      <c r="G365" s="1" t="s">
        <v>8</v>
      </c>
      <c r="H365" s="1">
        <v>4294.1116700000002</v>
      </c>
      <c r="I365" s="1">
        <v>4231.8536569999997</v>
      </c>
      <c r="J365" s="1">
        <v>-2.8291300000000001</v>
      </c>
      <c r="K365" s="1">
        <v>-5.4593800000000003</v>
      </c>
      <c r="L365" s="1">
        <v>-11.591710000000001</v>
      </c>
      <c r="M365" s="2">
        <f t="shared" si="118"/>
        <v>-10.681537014052944</v>
      </c>
      <c r="N365" s="3">
        <f t="shared" si="119"/>
        <v>-1.3816956063881669E-2</v>
      </c>
      <c r="O365" s="2">
        <f t="shared" si="120"/>
        <v>-1.2443757740178931</v>
      </c>
      <c r="P365" s="9">
        <f t="shared" si="121"/>
        <v>-0.33420278807083648</v>
      </c>
    </row>
    <row r="366" spans="1:16" x14ac:dyDescent="0.25">
      <c r="A366" s="1" t="s">
        <v>441</v>
      </c>
      <c r="B366" s="1" t="s">
        <v>442</v>
      </c>
      <c r="C366" s="1" t="s">
        <v>16</v>
      </c>
      <c r="D366" s="1" t="s">
        <v>430</v>
      </c>
      <c r="E366" s="1" t="s">
        <v>443</v>
      </c>
      <c r="F366" s="1" t="s">
        <v>444</v>
      </c>
      <c r="G366" s="1" t="s">
        <v>8</v>
      </c>
      <c r="H366" s="1">
        <v>4251.1844709999996</v>
      </c>
      <c r="I366" s="1">
        <v>4189.6032590000004</v>
      </c>
      <c r="J366" s="1">
        <v>-2.8296899999999998</v>
      </c>
      <c r="K366" s="1">
        <v>-5.4661</v>
      </c>
      <c r="L366" s="1">
        <v>-11.43177</v>
      </c>
      <c r="M366" s="2">
        <f t="shared" si="118"/>
        <v>-10.521449733755016</v>
      </c>
      <c r="N366" s="3">
        <f t="shared" si="119"/>
        <v>-1.0906949560411494E-2</v>
      </c>
      <c r="O366" s="2">
        <f t="shared" si="120"/>
        <v>-1.0717305646358781</v>
      </c>
      <c r="P366" s="9">
        <f t="shared" si="121"/>
        <v>-0.16141029839089427</v>
      </c>
    </row>
    <row r="367" spans="1:16" x14ac:dyDescent="0.25">
      <c r="J367" s="4">
        <f t="shared" ref="J367:P367" si="122">AVERAGE(J358:J366)</f>
        <v>-2.8336699999999997</v>
      </c>
      <c r="K367" s="4">
        <f t="shared" si="122"/>
        <v>-5.4644200000000005</v>
      </c>
      <c r="L367" s="4">
        <f t="shared" si="122"/>
        <v>-11.509642222222222</v>
      </c>
      <c r="M367" s="4">
        <f t="shared" si="122"/>
        <v>-10.59939366439343</v>
      </c>
      <c r="N367" s="4">
        <f t="shared" si="122"/>
        <v>-1.5754450529915223E-2</v>
      </c>
      <c r="O367" s="4">
        <f t="shared" si="122"/>
        <v>-1.1527790936635034</v>
      </c>
      <c r="P367" s="4">
        <f t="shared" si="122"/>
        <v>-0.2425305358347101</v>
      </c>
    </row>
    <row r="368" spans="1:16" ht="13.8" thickBot="1" x14ac:dyDescent="0.3">
      <c r="J368" s="14">
        <f>STDEV(J358:J366)</f>
        <v>6.700763016254184E-3</v>
      </c>
      <c r="K368" s="14">
        <f t="shared" ref="K368:P368" si="123">STDEV(K358:K366)</f>
        <v>3.9230823340836119E-3</v>
      </c>
      <c r="L368" s="14">
        <f t="shared" si="123"/>
        <v>4.9199084538682714E-2</v>
      </c>
      <c r="M368" s="14">
        <f t="shared" si="123"/>
        <v>4.9244389376927981E-2</v>
      </c>
      <c r="N368" s="14">
        <f t="shared" si="123"/>
        <v>6.0597807599521332E-3</v>
      </c>
      <c r="O368" s="14">
        <f t="shared" si="123"/>
        <v>4.9870109166257288E-2</v>
      </c>
      <c r="P368" s="14">
        <f t="shared" si="123"/>
        <v>4.9914910695242981E-2</v>
      </c>
    </row>
    <row r="370" spans="1:16" x14ac:dyDescent="0.25">
      <c r="A370" s="1" t="s">
        <v>460</v>
      </c>
      <c r="B370" s="1" t="s">
        <v>461</v>
      </c>
      <c r="C370" s="1" t="s">
        <v>16</v>
      </c>
      <c r="D370" s="1" t="s">
        <v>430</v>
      </c>
      <c r="E370" s="1" t="s">
        <v>478</v>
      </c>
      <c r="F370" s="1" t="s">
        <v>479</v>
      </c>
      <c r="G370" s="1" t="s">
        <v>8</v>
      </c>
      <c r="H370" s="1">
        <v>4588.2274280000001</v>
      </c>
      <c r="I370" s="1">
        <v>4485.5843839999998</v>
      </c>
      <c r="J370" s="1">
        <v>-2.7536800000000001</v>
      </c>
      <c r="K370" s="1">
        <v>-5.3245500000000003</v>
      </c>
      <c r="L370" s="1">
        <v>-11.284940000000001</v>
      </c>
      <c r="M370" s="2">
        <f t="shared" ref="M370:M378" si="124">((1+L370/1000)/(1-0.92/1000)-1)*1000</f>
        <v>-10.374484525763727</v>
      </c>
      <c r="N370" s="3">
        <f t="shared" ref="N370:N378" si="125">J370-1000*((1+K370/1000)^0.515-1)</f>
        <v>-7.9867224362013545E-3</v>
      </c>
      <c r="O370" s="2">
        <f t="shared" ref="O370:O378" si="126">L370-1000*((1+K370/1000)^1.9-1)</f>
        <v>-1.1925392705039801</v>
      </c>
      <c r="P370" s="9">
        <f t="shared" ref="P370:P378" si="127">M370-1000*((1+K370/1000)^1.9-1)</f>
        <v>-0.28208379626770608</v>
      </c>
    </row>
    <row r="371" spans="1:16" x14ac:dyDescent="0.25">
      <c r="A371" s="1" t="s">
        <v>460</v>
      </c>
      <c r="B371" s="1" t="s">
        <v>461</v>
      </c>
      <c r="C371" s="1" t="s">
        <v>16</v>
      </c>
      <c r="D371" s="1" t="s">
        <v>430</v>
      </c>
      <c r="E371" s="1" t="s">
        <v>476</v>
      </c>
      <c r="F371" s="1" t="s">
        <v>477</v>
      </c>
      <c r="G371" s="1" t="s">
        <v>8</v>
      </c>
      <c r="H371" s="1">
        <v>4540.5369760000003</v>
      </c>
      <c r="I371" s="1">
        <v>4438.0785150000002</v>
      </c>
      <c r="J371" s="1">
        <v>-2.7579199999999999</v>
      </c>
      <c r="K371" s="1">
        <v>-5.3387000000000002</v>
      </c>
      <c r="L371" s="1">
        <v>-11.322950000000001</v>
      </c>
      <c r="M371" s="2">
        <f t="shared" si="124"/>
        <v>-10.412529527164981</v>
      </c>
      <c r="N371" s="3">
        <f t="shared" si="125"/>
        <v>-4.9205538592862474E-3</v>
      </c>
      <c r="O371" s="2">
        <f t="shared" si="126"/>
        <v>-1.2037933116264021</v>
      </c>
      <c r="P371" s="9">
        <f t="shared" si="127"/>
        <v>-0.29337283879138276</v>
      </c>
    </row>
    <row r="372" spans="1:16" x14ac:dyDescent="0.25">
      <c r="A372" s="1" t="s">
        <v>460</v>
      </c>
      <c r="B372" s="1" t="s">
        <v>461</v>
      </c>
      <c r="C372" s="1" t="s">
        <v>16</v>
      </c>
      <c r="D372" s="1" t="s">
        <v>430</v>
      </c>
      <c r="E372" s="1" t="s">
        <v>474</v>
      </c>
      <c r="F372" s="1" t="s">
        <v>475</v>
      </c>
      <c r="G372" s="1" t="s">
        <v>8</v>
      </c>
      <c r="H372" s="1">
        <v>4490.1396549999999</v>
      </c>
      <c r="I372" s="1">
        <v>4589.8101580000002</v>
      </c>
      <c r="J372" s="1">
        <v>-2.76891</v>
      </c>
      <c r="K372" s="1">
        <v>-5.3349000000000002</v>
      </c>
      <c r="L372" s="1">
        <v>-11.34029</v>
      </c>
      <c r="M372" s="2">
        <f t="shared" si="124"/>
        <v>-10.429885494655068</v>
      </c>
      <c r="N372" s="3">
        <f t="shared" si="125"/>
        <v>-1.7872639417535474E-2</v>
      </c>
      <c r="O372" s="2">
        <f t="shared" si="126"/>
        <v>-1.2283186238281871</v>
      </c>
      <c r="P372" s="9">
        <f t="shared" si="127"/>
        <v>-0.31791411848325524</v>
      </c>
    </row>
    <row r="373" spans="1:16" x14ac:dyDescent="0.25">
      <c r="A373" s="1" t="s">
        <v>460</v>
      </c>
      <c r="B373" s="1" t="s">
        <v>461</v>
      </c>
      <c r="C373" s="1" t="s">
        <v>16</v>
      </c>
      <c r="D373" s="1" t="s">
        <v>430</v>
      </c>
      <c r="E373" s="1" t="s">
        <v>472</v>
      </c>
      <c r="F373" s="1" t="s">
        <v>473</v>
      </c>
      <c r="G373" s="1" t="s">
        <v>8</v>
      </c>
      <c r="H373" s="1">
        <v>4443.0495819999996</v>
      </c>
      <c r="I373" s="1">
        <v>4569.7805930000004</v>
      </c>
      <c r="J373" s="1">
        <v>-2.7774800000000002</v>
      </c>
      <c r="K373" s="1">
        <v>-5.3392200000000001</v>
      </c>
      <c r="L373" s="1">
        <v>-11.297879999999999</v>
      </c>
      <c r="M373" s="2">
        <f t="shared" si="124"/>
        <v>-10.387436441526177</v>
      </c>
      <c r="N373" s="3">
        <f t="shared" si="125"/>
        <v>-2.4212057658125286E-2</v>
      </c>
      <c r="O373" s="2">
        <f t="shared" si="126"/>
        <v>-1.1777400602994881</v>
      </c>
      <c r="P373" s="9">
        <f t="shared" si="127"/>
        <v>-0.26729650182566544</v>
      </c>
    </row>
    <row r="374" spans="1:16" x14ac:dyDescent="0.25">
      <c r="A374" s="1" t="s">
        <v>460</v>
      </c>
      <c r="B374" s="1" t="s">
        <v>461</v>
      </c>
      <c r="C374" s="1" t="s">
        <v>16</v>
      </c>
      <c r="D374" s="1" t="s">
        <v>430</v>
      </c>
      <c r="E374" s="1" t="s">
        <v>470</v>
      </c>
      <c r="F374" s="1" t="s">
        <v>471</v>
      </c>
      <c r="G374" s="1" t="s">
        <v>8</v>
      </c>
      <c r="H374" s="1">
        <v>4399.7230829999999</v>
      </c>
      <c r="I374" s="1">
        <v>4302.2175749999997</v>
      </c>
      <c r="J374" s="1">
        <v>-2.7659899999999999</v>
      </c>
      <c r="K374" s="1">
        <v>-5.3384400000000003</v>
      </c>
      <c r="L374" s="1">
        <v>-11.4001</v>
      </c>
      <c r="M374" s="2">
        <f t="shared" si="124"/>
        <v>-10.489750570524926</v>
      </c>
      <c r="N374" s="3">
        <f t="shared" si="125"/>
        <v>-1.3124801934387254E-2</v>
      </c>
      <c r="O374" s="2">
        <f t="shared" si="126"/>
        <v>-1.2814349374633309</v>
      </c>
      <c r="P374" s="9">
        <f t="shared" si="127"/>
        <v>-0.37108550798825668</v>
      </c>
    </row>
    <row r="375" spans="1:16" x14ac:dyDescent="0.25">
      <c r="A375" s="1" t="s">
        <v>460</v>
      </c>
      <c r="B375" s="1" t="s">
        <v>461</v>
      </c>
      <c r="C375" s="1" t="s">
        <v>16</v>
      </c>
      <c r="D375" s="1" t="s">
        <v>430</v>
      </c>
      <c r="E375" s="1" t="s">
        <v>468</v>
      </c>
      <c r="F375" s="1" t="s">
        <v>469</v>
      </c>
      <c r="G375" s="1" t="s">
        <v>8</v>
      </c>
      <c r="H375" s="1">
        <v>4367.7568970000002</v>
      </c>
      <c r="I375" s="1">
        <v>4245.1559109999998</v>
      </c>
      <c r="J375" s="1">
        <v>-2.7575400000000001</v>
      </c>
      <c r="K375" s="1">
        <v>-5.33291</v>
      </c>
      <c r="L375" s="1">
        <v>-11.349600000000001</v>
      </c>
      <c r="M375" s="2">
        <f t="shared" si="124"/>
        <v>-10.439204067742235</v>
      </c>
      <c r="N375" s="3">
        <f t="shared" si="125"/>
        <v>-7.5301511936438636E-3</v>
      </c>
      <c r="O375" s="2">
        <f t="shared" si="126"/>
        <v>-1.2413914682326972</v>
      </c>
      <c r="P375" s="9">
        <f t="shared" si="127"/>
        <v>-0.3309955359749317</v>
      </c>
    </row>
    <row r="376" spans="1:16" x14ac:dyDescent="0.25">
      <c r="A376" s="1" t="s">
        <v>460</v>
      </c>
      <c r="B376" s="1" t="s">
        <v>461</v>
      </c>
      <c r="C376" s="1" t="s">
        <v>16</v>
      </c>
      <c r="D376" s="1" t="s">
        <v>430</v>
      </c>
      <c r="E376" s="1" t="s">
        <v>466</v>
      </c>
      <c r="F376" s="1" t="s">
        <v>467</v>
      </c>
      <c r="G376" s="1" t="s">
        <v>8</v>
      </c>
      <c r="H376" s="1">
        <v>4318.1400370000001</v>
      </c>
      <c r="I376" s="1">
        <v>4209.4288560000005</v>
      </c>
      <c r="J376" s="1">
        <v>-2.7764600000000002</v>
      </c>
      <c r="K376" s="1">
        <v>-5.3371500000000003</v>
      </c>
      <c r="L376" s="1">
        <v>-11.31903</v>
      </c>
      <c r="M376" s="2">
        <f t="shared" si="124"/>
        <v>-10.408605917443969</v>
      </c>
      <c r="N376" s="3">
        <f t="shared" si="125"/>
        <v>-2.4260878670820496E-2</v>
      </c>
      <c r="O376" s="2">
        <f t="shared" si="126"/>
        <v>-1.2028041596727679</v>
      </c>
      <c r="P376" s="9">
        <f t="shared" si="127"/>
        <v>-0.29238007711673752</v>
      </c>
    </row>
    <row r="377" spans="1:16" x14ac:dyDescent="0.25">
      <c r="A377" s="1" t="s">
        <v>460</v>
      </c>
      <c r="B377" s="1" t="s">
        <v>461</v>
      </c>
      <c r="C377" s="1" t="s">
        <v>16</v>
      </c>
      <c r="D377" s="1" t="s">
        <v>430</v>
      </c>
      <c r="E377" s="1" t="s">
        <v>464</v>
      </c>
      <c r="F377" s="1" t="s">
        <v>465</v>
      </c>
      <c r="G377" s="1" t="s">
        <v>8</v>
      </c>
      <c r="H377" s="1">
        <v>4283.2178059999997</v>
      </c>
      <c r="I377" s="1">
        <v>4385.3186400000004</v>
      </c>
      <c r="J377" s="1">
        <v>-2.7703099999999998</v>
      </c>
      <c r="K377" s="1">
        <v>-5.3373999999999997</v>
      </c>
      <c r="L377" s="1">
        <v>-11.311260000000001</v>
      </c>
      <c r="M377" s="2">
        <f t="shared" si="124"/>
        <v>-10.400828762461511</v>
      </c>
      <c r="N377" s="3">
        <f t="shared" si="125"/>
        <v>-1.7981794064704903E-2</v>
      </c>
      <c r="O377" s="2">
        <f t="shared" si="126"/>
        <v>-1.1945614419677888</v>
      </c>
      <c r="P377" s="9">
        <f t="shared" si="127"/>
        <v>-0.28413020442929948</v>
      </c>
    </row>
    <row r="378" spans="1:16" x14ac:dyDescent="0.25">
      <c r="A378" s="1" t="s">
        <v>460</v>
      </c>
      <c r="B378" s="1" t="s">
        <v>461</v>
      </c>
      <c r="C378" s="1" t="s">
        <v>16</v>
      </c>
      <c r="D378" s="1" t="s">
        <v>430</v>
      </c>
      <c r="E378" s="1" t="s">
        <v>462</v>
      </c>
      <c r="F378" s="1" t="s">
        <v>463</v>
      </c>
      <c r="G378" s="1" t="s">
        <v>8</v>
      </c>
      <c r="H378" s="1">
        <v>4236.4690149999997</v>
      </c>
      <c r="I378" s="1">
        <v>4336.6432720000003</v>
      </c>
      <c r="J378" s="1">
        <v>-2.7578999999999998</v>
      </c>
      <c r="K378" s="1">
        <v>-5.3421000000000003</v>
      </c>
      <c r="L378" s="1">
        <v>-11.26754</v>
      </c>
      <c r="M378" s="2">
        <f t="shared" si="124"/>
        <v>-10.357068503022759</v>
      </c>
      <c r="N378" s="3">
        <f t="shared" si="125"/>
        <v>-3.1450005414579429E-3</v>
      </c>
      <c r="O378" s="2">
        <f t="shared" si="126"/>
        <v>-1.1419543690190181</v>
      </c>
      <c r="P378" s="9">
        <f t="shared" si="127"/>
        <v>-0.2314828720417772</v>
      </c>
    </row>
    <row r="379" spans="1:16" x14ac:dyDescent="0.25">
      <c r="J379" s="4">
        <f t="shared" ref="J379:P379" si="128">AVERAGE(J370:J378)</f>
        <v>-2.7651322222222223</v>
      </c>
      <c r="K379" s="4">
        <f t="shared" si="128"/>
        <v>-5.3361522222222231</v>
      </c>
      <c r="L379" s="4">
        <f t="shared" si="128"/>
        <v>-11.32151</v>
      </c>
      <c r="M379" s="4">
        <f t="shared" si="128"/>
        <v>-10.41108820114504</v>
      </c>
      <c r="N379" s="4">
        <f t="shared" si="128"/>
        <v>-1.3448288864018091E-2</v>
      </c>
      <c r="O379" s="4">
        <f t="shared" si="128"/>
        <v>-1.2071708491792956</v>
      </c>
      <c r="P379" s="4">
        <f t="shared" si="128"/>
        <v>-0.29674905032433468</v>
      </c>
    </row>
    <row r="380" spans="1:16" ht="13.8" thickBot="1" x14ac:dyDescent="0.3">
      <c r="J380" s="14">
        <f>STDEV(J370:J378)</f>
        <v>8.772965259502918E-3</v>
      </c>
      <c r="K380" s="14">
        <f t="shared" ref="K380:P380" si="129">STDEV(K370:K378)</f>
        <v>5.0714464844306651E-3</v>
      </c>
      <c r="L380" s="14">
        <f t="shared" si="129"/>
        <v>3.9115076696844109E-2</v>
      </c>
      <c r="M380" s="14">
        <f t="shared" si="129"/>
        <v>3.9151095704896687E-2</v>
      </c>
      <c r="N380" s="14">
        <f t="shared" si="129"/>
        <v>8.0369154834236591E-3</v>
      </c>
      <c r="O380" s="14">
        <f t="shared" si="129"/>
        <v>3.9774914440772469E-2</v>
      </c>
      <c r="P380" s="14">
        <f t="shared" si="129"/>
        <v>3.9809874949184303E-2</v>
      </c>
    </row>
    <row r="382" spans="1:16" x14ac:dyDescent="0.25">
      <c r="A382" s="1" t="s">
        <v>480</v>
      </c>
      <c r="B382" s="1" t="s">
        <v>19</v>
      </c>
      <c r="C382" s="1" t="s">
        <v>16</v>
      </c>
      <c r="D382" s="1" t="s">
        <v>430</v>
      </c>
      <c r="E382" s="1" t="s">
        <v>488</v>
      </c>
      <c r="F382" s="1" t="s">
        <v>489</v>
      </c>
      <c r="G382" s="1" t="s">
        <v>7</v>
      </c>
      <c r="H382" s="1">
        <v>5026.1956300000002</v>
      </c>
      <c r="I382" s="1">
        <v>5329.9755089999999</v>
      </c>
      <c r="J382" s="1">
        <v>-2.6283799999999999</v>
      </c>
      <c r="K382" s="1">
        <v>-5.2760899999999999</v>
      </c>
      <c r="L382" s="1">
        <v>-11.73307</v>
      </c>
      <c r="M382" s="2">
        <f>((1+L382/1000)/(1-0.92/1000)-1)*1000</f>
        <v>-10.823027185010158</v>
      </c>
      <c r="N382" s="3">
        <f>J382-1000*((1+K382/1000)^0.515-1)</f>
        <v>9.2291968380106226E-2</v>
      </c>
      <c r="O382" s="2">
        <f>L382-1000*((1+K382/1000)^1.9-1)</f>
        <v>-1.7323039343788302</v>
      </c>
      <c r="P382" s="9">
        <f>M382-1000*((1+K382/1000)^1.9-1)</f>
        <v>-0.8222611193889886</v>
      </c>
    </row>
    <row r="383" spans="1:16" x14ac:dyDescent="0.25">
      <c r="A383" s="1" t="s">
        <v>480</v>
      </c>
      <c r="B383" s="1" t="s">
        <v>19</v>
      </c>
      <c r="C383" s="1" t="s">
        <v>16</v>
      </c>
      <c r="D383" s="1" t="s">
        <v>430</v>
      </c>
      <c r="E383" s="1" t="s">
        <v>486</v>
      </c>
      <c r="F383" s="1" t="s">
        <v>487</v>
      </c>
      <c r="G383" s="1" t="s">
        <v>7</v>
      </c>
      <c r="H383" s="1">
        <v>4945.9810740000003</v>
      </c>
      <c r="I383" s="1">
        <v>5233.5561809999999</v>
      </c>
      <c r="J383" s="1">
        <v>-2.6376599999999999</v>
      </c>
      <c r="K383" s="1">
        <v>-5.2759299999999998</v>
      </c>
      <c r="L383" s="1">
        <v>-11.71368</v>
      </c>
      <c r="M383" s="2">
        <f>((1+L383/1000)/(1-0.92/1000)-1)*1000</f>
        <v>-10.803619329783354</v>
      </c>
      <c r="N383" s="3">
        <f>J383-1000*((1+K383/1000)^0.515-1)</f>
        <v>8.2929356700053969E-2</v>
      </c>
      <c r="O383" s="2">
        <f>L383-1000*((1+K383/1000)^1.9-1)</f>
        <v>-1.7132164904808924</v>
      </c>
      <c r="P383" s="9">
        <f>M383-1000*((1+K383/1000)^1.9-1)</f>
        <v>-0.80315582026424615</v>
      </c>
    </row>
    <row r="384" spans="1:16" x14ac:dyDescent="0.25">
      <c r="A384" s="1" t="s">
        <v>480</v>
      </c>
      <c r="B384" s="1" t="s">
        <v>19</v>
      </c>
      <c r="C384" s="1" t="s">
        <v>16</v>
      </c>
      <c r="D384" s="1" t="s">
        <v>430</v>
      </c>
      <c r="E384" s="1" t="s">
        <v>484</v>
      </c>
      <c r="F384" s="1" t="s">
        <v>485</v>
      </c>
      <c r="G384" s="1" t="s">
        <v>7</v>
      </c>
      <c r="H384" s="1">
        <v>4918.2410419999997</v>
      </c>
      <c r="I384" s="1">
        <v>5151.6566759999996</v>
      </c>
      <c r="J384" s="1">
        <v>-2.6212</v>
      </c>
      <c r="K384" s="1">
        <v>-5.2772199999999998</v>
      </c>
      <c r="L384" s="1">
        <v>-11.868029999999999</v>
      </c>
      <c r="M384" s="2">
        <f>((1+L384/1000)/(1-0.92/1000)-1)*1000</f>
        <v>-10.958111462545549</v>
      </c>
      <c r="N384" s="3">
        <f>J384-1000*((1+K384/1000)^0.515-1)</f>
        <v>0.10005541355416891</v>
      </c>
      <c r="O384" s="2">
        <f>L384-1000*((1+K384/1000)^1.9-1)</f>
        <v>-1.8651271331545356</v>
      </c>
      <c r="P384" s="9">
        <f>M384-1000*((1+K384/1000)^1.9-1)</f>
        <v>-0.95520859570008554</v>
      </c>
    </row>
    <row r="385" spans="1:16" x14ac:dyDescent="0.25">
      <c r="A385" s="1" t="s">
        <v>480</v>
      </c>
      <c r="B385" s="1" t="s">
        <v>19</v>
      </c>
      <c r="C385" s="1" t="s">
        <v>16</v>
      </c>
      <c r="D385" s="1" t="s">
        <v>430</v>
      </c>
      <c r="E385" s="1" t="s">
        <v>26</v>
      </c>
      <c r="F385" s="1" t="s">
        <v>483</v>
      </c>
      <c r="G385" s="1" t="s">
        <v>7</v>
      </c>
      <c r="H385" s="1">
        <v>4880.7878520000004</v>
      </c>
      <c r="I385" s="1">
        <v>5072.2956530000001</v>
      </c>
      <c r="J385" s="1">
        <v>-2.6355300000000002</v>
      </c>
      <c r="K385" s="1">
        <v>-5.2744099999999996</v>
      </c>
      <c r="L385" s="1">
        <v>-11.70279</v>
      </c>
      <c r="M385" s="2">
        <f>((1+L385/1000)/(1-0.92/1000)-1)*1000</f>
        <v>-10.792719301757515</v>
      </c>
      <c r="N385" s="3">
        <f>J385-1000*((1+K385/1000)^0.515-1)</f>
        <v>8.4274546060577826E-2</v>
      </c>
      <c r="O385" s="2">
        <f>L385-1000*((1+K385/1000)^1.9-1)</f>
        <v>-1.7052007756356673</v>
      </c>
      <c r="P385" s="9">
        <f>M385-1000*((1+K385/1000)^1.9-1)</f>
        <v>-0.79513007739318198</v>
      </c>
    </row>
    <row r="386" spans="1:16" x14ac:dyDescent="0.25">
      <c r="A386" s="1" t="s">
        <v>480</v>
      </c>
      <c r="B386" s="1" t="s">
        <v>19</v>
      </c>
      <c r="C386" s="1" t="s">
        <v>16</v>
      </c>
      <c r="D386" s="1" t="s">
        <v>430</v>
      </c>
      <c r="E386" s="1" t="s">
        <v>481</v>
      </c>
      <c r="F386" s="1" t="s">
        <v>482</v>
      </c>
      <c r="G386" s="1" t="s">
        <v>7</v>
      </c>
      <c r="H386" s="1">
        <v>4854.5605349999996</v>
      </c>
      <c r="I386" s="1">
        <v>4990.1322609999997</v>
      </c>
      <c r="J386" s="1">
        <v>-2.6505999999999998</v>
      </c>
      <c r="K386" s="1">
        <v>-5.2795199999999998</v>
      </c>
      <c r="L386" s="1">
        <v>-11.83473</v>
      </c>
      <c r="M386" s="2">
        <f>((1+L386/1000)/(1-0.92/1000)-1)*1000</f>
        <v>-10.924780798334478</v>
      </c>
      <c r="N386" s="3">
        <f>J386-1000*((1+K386/1000)^0.515-1)</f>
        <v>7.1842957821869113E-2</v>
      </c>
      <c r="O386" s="2">
        <f>L386-1000*((1+K386/1000)^1.9-1)</f>
        <v>-1.827477898473358</v>
      </c>
      <c r="P386" s="9">
        <f>M386-1000*((1+K386/1000)^1.9-1)</f>
        <v>-0.91752869680783533</v>
      </c>
    </row>
    <row r="387" spans="1:16" x14ac:dyDescent="0.25">
      <c r="J387" s="4">
        <f t="shared" ref="J387:P387" si="130">AVERAGE(J382:J386)</f>
        <v>-2.6346740000000004</v>
      </c>
      <c r="K387" s="4">
        <f t="shared" si="130"/>
        <v>-5.2766339999999996</v>
      </c>
      <c r="L387" s="4">
        <f t="shared" si="130"/>
        <v>-11.77046</v>
      </c>
      <c r="M387" s="4">
        <f t="shared" si="130"/>
        <v>-10.860451615486213</v>
      </c>
      <c r="N387" s="4">
        <f t="shared" si="130"/>
        <v>8.627884850335521E-2</v>
      </c>
      <c r="O387" s="4">
        <f t="shared" si="130"/>
        <v>-1.7686652464246566</v>
      </c>
      <c r="P387" s="4">
        <f t="shared" si="130"/>
        <v>-0.85865686191086754</v>
      </c>
    </row>
    <row r="388" spans="1:16" ht="13.8" thickBot="1" x14ac:dyDescent="0.3">
      <c r="J388" s="14">
        <f>STDEV(J382:J386)</f>
        <v>1.1005106996299446E-2</v>
      </c>
      <c r="K388" s="14">
        <f t="shared" ref="K388:P388" si="131">STDEV(K382:K386)</f>
        <v>1.8980331925443621E-3</v>
      </c>
      <c r="L388" s="14">
        <f t="shared" si="131"/>
        <v>7.558397184588786E-2</v>
      </c>
      <c r="M388" s="14">
        <f t="shared" si="131"/>
        <v>7.5653573133213067E-2</v>
      </c>
      <c r="N388" s="14">
        <f t="shared" si="131"/>
        <v>1.0601681690206139E-2</v>
      </c>
      <c r="O388" s="14">
        <f t="shared" si="131"/>
        <v>7.278095945098069E-2</v>
      </c>
      <c r="P388" s="14">
        <f t="shared" si="131"/>
        <v>7.2850528979848894E-2</v>
      </c>
    </row>
    <row r="390" spans="1:16" x14ac:dyDescent="0.25">
      <c r="A390" s="1" t="s">
        <v>490</v>
      </c>
      <c r="B390" s="1" t="s">
        <v>19</v>
      </c>
      <c r="C390" s="1" t="s">
        <v>16</v>
      </c>
      <c r="D390" s="1" t="s">
        <v>491</v>
      </c>
      <c r="E390" s="1" t="s">
        <v>500</v>
      </c>
      <c r="F390" s="1" t="s">
        <v>501</v>
      </c>
      <c r="G390" s="1" t="s">
        <v>7</v>
      </c>
      <c r="H390" s="1">
        <v>4904.5340509999996</v>
      </c>
      <c r="I390" s="1">
        <v>5018.2904769999996</v>
      </c>
      <c r="J390" s="1">
        <v>-2.6347800000000001</v>
      </c>
      <c r="K390" s="1">
        <v>-5.2812999999999999</v>
      </c>
      <c r="L390" s="1">
        <v>-11.75076</v>
      </c>
      <c r="M390" s="2">
        <f>((1+L390/1000)/(1-0.92/1000)-1)*1000</f>
        <v>-10.84073347479675</v>
      </c>
      <c r="N390" s="3">
        <f>J390-1000*((1+K390/1000)^0.515-1)</f>
        <v>8.8582014734442716E-2</v>
      </c>
      <c r="O390" s="2">
        <f>L390-1000*((1+K390/1000)^1.9-1)</f>
        <v>-1.7401419752368916</v>
      </c>
      <c r="P390" s="9">
        <f>M390-1000*((1+K390/1000)^1.9-1)</f>
        <v>-0.83011545003364162</v>
      </c>
    </row>
    <row r="391" spans="1:16" x14ac:dyDescent="0.25">
      <c r="A391" s="1" t="s">
        <v>490</v>
      </c>
      <c r="B391" s="1" t="s">
        <v>19</v>
      </c>
      <c r="C391" s="1" t="s">
        <v>16</v>
      </c>
      <c r="D391" s="1" t="s">
        <v>491</v>
      </c>
      <c r="E391" s="1" t="s">
        <v>498</v>
      </c>
      <c r="F391" s="1" t="s">
        <v>499</v>
      </c>
      <c r="G391" s="1" t="s">
        <v>7</v>
      </c>
      <c r="H391" s="1">
        <v>4815.1173070000004</v>
      </c>
      <c r="I391" s="1">
        <v>4891.1305329999996</v>
      </c>
      <c r="J391" s="1">
        <v>-2.6332900000000001</v>
      </c>
      <c r="K391" s="1">
        <v>-5.2819599999999998</v>
      </c>
      <c r="L391" s="1">
        <v>-11.77758</v>
      </c>
      <c r="M391" s="2">
        <f>((1+L391/1000)/(1-0.92/1000)-1)*1000</f>
        <v>-10.86757817191808</v>
      </c>
      <c r="N391" s="3">
        <f>J391-1000*((1+K391/1000)^0.515-1)</f>
        <v>9.0412788848591941E-2</v>
      </c>
      <c r="O391" s="2">
        <f>L391-1000*((1+K391/1000)^1.9-1)</f>
        <v>-1.7657139376617188</v>
      </c>
      <c r="P391" s="9">
        <f>M391-1000*((1+K391/1000)^1.9-1)</f>
        <v>-0.85571210957979815</v>
      </c>
    </row>
    <row r="392" spans="1:16" x14ac:dyDescent="0.25">
      <c r="A392" s="1" t="s">
        <v>490</v>
      </c>
      <c r="B392" s="1" t="s">
        <v>19</v>
      </c>
      <c r="C392" s="1" t="s">
        <v>16</v>
      </c>
      <c r="D392" s="1" t="s">
        <v>491</v>
      </c>
      <c r="E392" s="1" t="s">
        <v>496</v>
      </c>
      <c r="F392" s="1" t="s">
        <v>497</v>
      </c>
      <c r="G392" s="1" t="s">
        <v>7</v>
      </c>
      <c r="H392" s="1">
        <v>4754.601455</v>
      </c>
      <c r="I392" s="1">
        <v>4784.7229509999997</v>
      </c>
      <c r="J392" s="1">
        <v>-2.6221100000000002</v>
      </c>
      <c r="K392" s="1">
        <v>-5.2779699999999998</v>
      </c>
      <c r="L392" s="1">
        <v>-11.79346</v>
      </c>
      <c r="M392" s="2">
        <f>((1+L392/1000)/(1-0.92/1000)-1)*1000</f>
        <v>-10.883472794971372</v>
      </c>
      <c r="N392" s="3">
        <f>J392-1000*((1+K392/1000)^0.515-1)</f>
        <v>9.9532656103750838E-2</v>
      </c>
      <c r="O392" s="2">
        <f>L392-1000*((1+K392/1000)^1.9-1)</f>
        <v>-1.7891389034597402</v>
      </c>
      <c r="P392" s="9">
        <f>M392-1000*((1+K392/1000)^1.9-1)</f>
        <v>-0.87915169843111229</v>
      </c>
    </row>
    <row r="393" spans="1:16" x14ac:dyDescent="0.25">
      <c r="A393" s="1" t="s">
        <v>490</v>
      </c>
      <c r="B393" s="1" t="s">
        <v>19</v>
      </c>
      <c r="C393" s="1" t="s">
        <v>16</v>
      </c>
      <c r="D393" s="1" t="s">
        <v>491</v>
      </c>
      <c r="E393" s="1" t="s">
        <v>494</v>
      </c>
      <c r="F393" s="1" t="s">
        <v>495</v>
      </c>
      <c r="G393" s="1" t="s">
        <v>7</v>
      </c>
      <c r="H393" s="1">
        <v>4716.1082409999999</v>
      </c>
      <c r="I393" s="1">
        <v>4698.7267570000004</v>
      </c>
      <c r="J393" s="1">
        <v>-2.6211199999999999</v>
      </c>
      <c r="K393" s="1">
        <v>-5.2765300000000002</v>
      </c>
      <c r="L393" s="1">
        <v>-11.81531</v>
      </c>
      <c r="M393" s="2">
        <f>((1+L393/1000)/(1-0.92/1000)-1)*1000</f>
        <v>-10.905342915482287</v>
      </c>
      <c r="N393" s="3">
        <f>J393-1000*((1+K393/1000)^0.515-1)</f>
        <v>9.9779150533529037E-2</v>
      </c>
      <c r="O393" s="2">
        <f>L393-1000*((1+K393/1000)^1.9-1)</f>
        <v>-1.813711905323844</v>
      </c>
      <c r="P393" s="9">
        <f>M393-1000*((1+K393/1000)^1.9-1)</f>
        <v>-0.90374482080613028</v>
      </c>
    </row>
    <row r="394" spans="1:16" x14ac:dyDescent="0.25">
      <c r="A394" s="1" t="s">
        <v>490</v>
      </c>
      <c r="B394" s="1" t="s">
        <v>19</v>
      </c>
      <c r="C394" s="1" t="s">
        <v>16</v>
      </c>
      <c r="D394" s="1" t="s">
        <v>491</v>
      </c>
      <c r="E394" s="1" t="s">
        <v>492</v>
      </c>
      <c r="F394" s="1" t="s">
        <v>493</v>
      </c>
      <c r="G394" s="1" t="s">
        <v>7</v>
      </c>
      <c r="H394" s="1">
        <v>4678.4159790000003</v>
      </c>
      <c r="I394" s="1">
        <v>4616.7809310000002</v>
      </c>
      <c r="J394" s="1">
        <v>-2.6376599999999999</v>
      </c>
      <c r="K394" s="1">
        <v>-5.2818199999999997</v>
      </c>
      <c r="L394" s="1">
        <v>-11.86712</v>
      </c>
      <c r="M394" s="2">
        <f>((1+L394/1000)/(1-0.92/1000)-1)*1000</f>
        <v>-10.957200624574615</v>
      </c>
      <c r="N394" s="3">
        <f>J394-1000*((1+K394/1000)^0.515-1)</f>
        <v>8.5970503421281652E-2</v>
      </c>
      <c r="O394" s="2">
        <f>L394-1000*((1+K394/1000)^1.9-1)</f>
        <v>-1.8555186728427167</v>
      </c>
      <c r="P394" s="9">
        <f>M394-1000*((1+K394/1000)^1.9-1)</f>
        <v>-0.94559929741733129</v>
      </c>
    </row>
    <row r="395" spans="1:16" x14ac:dyDescent="0.25">
      <c r="J395" s="4">
        <f t="shared" ref="J395:P395" si="132">AVERAGE(J390:J394)</f>
        <v>-2.6297920000000001</v>
      </c>
      <c r="K395" s="4">
        <f t="shared" si="132"/>
        <v>-5.2799160000000001</v>
      </c>
      <c r="L395" s="4">
        <f t="shared" si="132"/>
        <v>-11.800845999999998</v>
      </c>
      <c r="M395" s="4">
        <f t="shared" si="132"/>
        <v>-10.890865596348622</v>
      </c>
      <c r="N395" s="4">
        <f t="shared" si="132"/>
        <v>9.2855422728319231E-2</v>
      </c>
      <c r="O395" s="4">
        <f t="shared" si="132"/>
        <v>-1.7928450789049823</v>
      </c>
      <c r="P395" s="4">
        <f t="shared" si="132"/>
        <v>-0.88286467525360268</v>
      </c>
    </row>
    <row r="396" spans="1:16" ht="13.8" thickBot="1" x14ac:dyDescent="0.3">
      <c r="J396" s="14">
        <f>STDEV(J390:J394)</f>
        <v>7.6360703244535378E-3</v>
      </c>
      <c r="K396" s="14">
        <f t="shared" ref="K396:P396" si="133">STDEV(K390:K394)</f>
        <v>2.4985255652082727E-3</v>
      </c>
      <c r="L396" s="14">
        <f t="shared" si="133"/>
        <v>4.3891677798872118E-2</v>
      </c>
      <c r="M396" s="14">
        <f t="shared" si="133"/>
        <v>4.3932095326607717E-2</v>
      </c>
      <c r="N396" s="14">
        <f t="shared" si="133"/>
        <v>6.4061307020609427E-3</v>
      </c>
      <c r="O396" s="14">
        <f t="shared" si="133"/>
        <v>4.4415243778767155E-2</v>
      </c>
      <c r="P396" s="14">
        <f t="shared" si="133"/>
        <v>4.4455432955886623E-2</v>
      </c>
    </row>
    <row r="398" spans="1:16" x14ac:dyDescent="0.25">
      <c r="A398" s="1" t="s">
        <v>502</v>
      </c>
      <c r="B398" s="1" t="s">
        <v>503</v>
      </c>
      <c r="C398" s="1" t="s">
        <v>16</v>
      </c>
      <c r="D398" s="1" t="s">
        <v>491</v>
      </c>
      <c r="E398" s="1" t="s">
        <v>517</v>
      </c>
      <c r="F398" s="1" t="s">
        <v>518</v>
      </c>
      <c r="G398" s="1" t="s">
        <v>8</v>
      </c>
      <c r="H398" s="1">
        <v>4351.8844339999996</v>
      </c>
      <c r="I398" s="1">
        <v>4441.9643569999998</v>
      </c>
      <c r="J398" s="1">
        <v>-6.3561399999999999</v>
      </c>
      <c r="K398" s="1">
        <v>-12.378629999999999</v>
      </c>
      <c r="L398" s="1">
        <v>-24.877870000000001</v>
      </c>
      <c r="M398" s="2">
        <f t="shared" ref="M398:M406" si="134">((1+L398/1000)/(1-0.92/1000)-1)*1000</f>
        <v>-23.979931537013943</v>
      </c>
      <c r="N398" s="3">
        <f t="shared" ref="N398:N406" si="135">J398-1000*((1+K398/1000)^0.515-1)</f>
        <v>3.8109189094702955E-2</v>
      </c>
      <c r="O398" s="2">
        <f t="shared" ref="O398:O406" si="136">L398-1000*((1+K398/1000)^1.9-1)</f>
        <v>-1.4895393042905525</v>
      </c>
      <c r="P398" s="9">
        <f t="shared" ref="P398:P406" si="137">M398-1000*((1+K398/1000)^1.9-1)</f>
        <v>-0.5916008413044942</v>
      </c>
    </row>
    <row r="399" spans="1:16" x14ac:dyDescent="0.25">
      <c r="A399" s="1" t="s">
        <v>502</v>
      </c>
      <c r="B399" s="1" t="s">
        <v>503</v>
      </c>
      <c r="C399" s="1" t="s">
        <v>16</v>
      </c>
      <c r="D399" s="1" t="s">
        <v>491</v>
      </c>
      <c r="E399" s="1" t="s">
        <v>515</v>
      </c>
      <c r="F399" s="1" t="s">
        <v>516</v>
      </c>
      <c r="G399" s="1" t="s">
        <v>8</v>
      </c>
      <c r="H399" s="1">
        <v>4302.1482059999998</v>
      </c>
      <c r="I399" s="1">
        <v>4236.4754240000002</v>
      </c>
      <c r="J399" s="1">
        <v>-6.3576199999999998</v>
      </c>
      <c r="K399" s="1">
        <v>-12.376620000000001</v>
      </c>
      <c r="L399" s="1">
        <v>-24.766310000000001</v>
      </c>
      <c r="M399" s="2">
        <f t="shared" si="134"/>
        <v>-23.868268807302641</v>
      </c>
      <c r="N399" s="3">
        <f t="shared" si="135"/>
        <v>3.5587767233510981E-2</v>
      </c>
      <c r="O399" s="2">
        <f t="shared" si="136"/>
        <v>-1.3817557347062674</v>
      </c>
      <c r="P399" s="9">
        <f t="shared" si="137"/>
        <v>-0.48371454200890796</v>
      </c>
    </row>
    <row r="400" spans="1:16" x14ac:dyDescent="0.25">
      <c r="A400" s="1" t="s">
        <v>502</v>
      </c>
      <c r="B400" s="1" t="s">
        <v>503</v>
      </c>
      <c r="C400" s="1" t="s">
        <v>16</v>
      </c>
      <c r="D400" s="1" t="s">
        <v>491</v>
      </c>
      <c r="E400" s="1" t="s">
        <v>513</v>
      </c>
      <c r="F400" s="1" t="s">
        <v>514</v>
      </c>
      <c r="G400" s="1" t="s">
        <v>8</v>
      </c>
      <c r="H400" s="1">
        <v>4261.2002970000003</v>
      </c>
      <c r="I400" s="1">
        <v>4400.1291099999999</v>
      </c>
      <c r="J400" s="1">
        <v>-6.35337</v>
      </c>
      <c r="K400" s="1">
        <v>-12.382020000000001</v>
      </c>
      <c r="L400" s="1">
        <v>-24.749079999999999</v>
      </c>
      <c r="M400" s="2">
        <f t="shared" si="134"/>
        <v>-23.851022941105747</v>
      </c>
      <c r="N400" s="3">
        <f t="shared" si="135"/>
        <v>4.2635619338840414E-2</v>
      </c>
      <c r="O400" s="2">
        <f t="shared" si="136"/>
        <v>-1.3543801164247675</v>
      </c>
      <c r="P400" s="9">
        <f t="shared" si="137"/>
        <v>-0.45632305753051483</v>
      </c>
    </row>
    <row r="401" spans="1:16" x14ac:dyDescent="0.25">
      <c r="A401" s="1" t="s">
        <v>502</v>
      </c>
      <c r="B401" s="1" t="s">
        <v>503</v>
      </c>
      <c r="C401" s="1" t="s">
        <v>16</v>
      </c>
      <c r="D401" s="1" t="s">
        <v>491</v>
      </c>
      <c r="E401" s="1" t="s">
        <v>3</v>
      </c>
      <c r="F401" s="1" t="s">
        <v>512</v>
      </c>
      <c r="G401" s="1" t="s">
        <v>8</v>
      </c>
      <c r="H401" s="1">
        <v>4213.9773999999998</v>
      </c>
      <c r="I401" s="1">
        <v>4104.8624449999998</v>
      </c>
      <c r="J401" s="1">
        <v>-6.3600399999999997</v>
      </c>
      <c r="K401" s="1">
        <v>-12.375579999999999</v>
      </c>
      <c r="L401" s="1">
        <v>-24.75619</v>
      </c>
      <c r="M401" s="2">
        <f t="shared" si="134"/>
        <v>-23.858139488329154</v>
      </c>
      <c r="N401" s="3">
        <f t="shared" si="135"/>
        <v>3.2628922494904344E-2</v>
      </c>
      <c r="O401" s="2">
        <f t="shared" si="136"/>
        <v>-1.3735897113679627</v>
      </c>
      <c r="P401" s="9">
        <f t="shared" si="137"/>
        <v>-0.475539199697117</v>
      </c>
    </row>
    <row r="402" spans="1:16" x14ac:dyDescent="0.25">
      <c r="A402" s="1" t="s">
        <v>502</v>
      </c>
      <c r="B402" s="1" t="s">
        <v>503</v>
      </c>
      <c r="C402" s="1" t="s">
        <v>16</v>
      </c>
      <c r="D402" s="1" t="s">
        <v>491</v>
      </c>
      <c r="E402" s="1" t="s">
        <v>510</v>
      </c>
      <c r="F402" s="1" t="s">
        <v>511</v>
      </c>
      <c r="G402" s="1" t="s">
        <v>8</v>
      </c>
      <c r="H402" s="1">
        <v>4176.6451790000001</v>
      </c>
      <c r="I402" s="1">
        <v>4072.1370860000002</v>
      </c>
      <c r="J402" s="1">
        <v>-6.3647499999999999</v>
      </c>
      <c r="K402" s="1">
        <v>-12.38237</v>
      </c>
      <c r="L402" s="1">
        <v>-24.637219999999999</v>
      </c>
      <c r="M402" s="2">
        <f t="shared" si="134"/>
        <v>-23.739059935140361</v>
      </c>
      <c r="N402" s="3">
        <f t="shared" si="135"/>
        <v>3.1436961860950241E-2</v>
      </c>
      <c r="O402" s="2">
        <f t="shared" si="136"/>
        <v>-1.2418625317774783</v>
      </c>
      <c r="P402" s="9">
        <f t="shared" si="137"/>
        <v>-0.3437024669178399</v>
      </c>
    </row>
    <row r="403" spans="1:16" x14ac:dyDescent="0.25">
      <c r="A403" s="1" t="s">
        <v>502</v>
      </c>
      <c r="B403" s="1" t="s">
        <v>503</v>
      </c>
      <c r="C403" s="1" t="s">
        <v>16</v>
      </c>
      <c r="D403" s="1" t="s">
        <v>491</v>
      </c>
      <c r="E403" s="1" t="s">
        <v>508</v>
      </c>
      <c r="F403" s="1" t="s">
        <v>509</v>
      </c>
      <c r="G403" s="1" t="s">
        <v>8</v>
      </c>
      <c r="H403" s="1">
        <v>4133.3348749999996</v>
      </c>
      <c r="I403" s="1">
        <v>4034.2104279999999</v>
      </c>
      <c r="J403" s="1">
        <v>-6.3507800000000003</v>
      </c>
      <c r="K403" s="1">
        <v>-12.37729</v>
      </c>
      <c r="L403" s="1">
        <v>-24.795339999999999</v>
      </c>
      <c r="M403" s="2">
        <f t="shared" si="134"/>
        <v>-23.897325539496308</v>
      </c>
      <c r="N403" s="3">
        <f t="shared" si="135"/>
        <v>4.2774907739739909E-2</v>
      </c>
      <c r="O403" s="2">
        <f t="shared" si="136"/>
        <v>-1.4095269237990884</v>
      </c>
      <c r="P403" s="9">
        <f t="shared" si="137"/>
        <v>-0.51151246329539646</v>
      </c>
    </row>
    <row r="404" spans="1:16" x14ac:dyDescent="0.25">
      <c r="A404" s="1" t="s">
        <v>502</v>
      </c>
      <c r="B404" s="1" t="s">
        <v>503</v>
      </c>
      <c r="C404" s="1" t="s">
        <v>16</v>
      </c>
      <c r="D404" s="1" t="s">
        <v>491</v>
      </c>
      <c r="E404" s="1" t="s">
        <v>506</v>
      </c>
      <c r="F404" s="1" t="s">
        <v>507</v>
      </c>
      <c r="G404" s="1" t="s">
        <v>8</v>
      </c>
      <c r="H404" s="1">
        <v>4089.371956</v>
      </c>
      <c r="I404" s="1">
        <v>3958.657048</v>
      </c>
      <c r="J404" s="1">
        <v>-6.3554399999999998</v>
      </c>
      <c r="K404" s="1">
        <v>-12.381500000000001</v>
      </c>
      <c r="L404" s="1">
        <v>-24.730530000000002</v>
      </c>
      <c r="M404" s="2">
        <f t="shared" si="134"/>
        <v>-23.832455859390645</v>
      </c>
      <c r="N404" s="3">
        <f t="shared" si="135"/>
        <v>4.0296196220691805E-2</v>
      </c>
      <c r="O404" s="2">
        <f t="shared" si="136"/>
        <v>-1.3368070997163706</v>
      </c>
      <c r="P404" s="9">
        <f t="shared" si="137"/>
        <v>-0.43873295910701415</v>
      </c>
    </row>
    <row r="405" spans="1:16" x14ac:dyDescent="0.25">
      <c r="A405" s="1" t="s">
        <v>502</v>
      </c>
      <c r="B405" s="1" t="s">
        <v>503</v>
      </c>
      <c r="C405" s="1" t="s">
        <v>16</v>
      </c>
      <c r="D405" s="1" t="s">
        <v>491</v>
      </c>
      <c r="E405" s="1" t="s">
        <v>18</v>
      </c>
      <c r="F405" s="1" t="s">
        <v>505</v>
      </c>
      <c r="G405" s="1" t="s">
        <v>8</v>
      </c>
      <c r="H405" s="1">
        <v>4046.7863670000002</v>
      </c>
      <c r="I405" s="1">
        <v>3932.2608489999998</v>
      </c>
      <c r="J405" s="1">
        <v>-6.3521200000000002</v>
      </c>
      <c r="K405" s="1">
        <v>-12.37317</v>
      </c>
      <c r="L405" s="1">
        <v>-24.750319999999999</v>
      </c>
      <c r="M405" s="2">
        <f t="shared" si="134"/>
        <v>-23.852264082956264</v>
      </c>
      <c r="N405" s="3">
        <f t="shared" si="135"/>
        <v>3.9300254495016951E-2</v>
      </c>
      <c r="O405" s="2">
        <f t="shared" si="136"/>
        <v>-1.3722476836348712</v>
      </c>
      <c r="P405" s="9">
        <f t="shared" si="137"/>
        <v>-0.4741917665911366</v>
      </c>
    </row>
    <row r="406" spans="1:16" x14ac:dyDescent="0.25">
      <c r="A406" s="1" t="s">
        <v>502</v>
      </c>
      <c r="B406" s="1" t="s">
        <v>503</v>
      </c>
      <c r="C406" s="1" t="s">
        <v>16</v>
      </c>
      <c r="D406" s="1" t="s">
        <v>491</v>
      </c>
      <c r="E406" s="1" t="s">
        <v>6</v>
      </c>
      <c r="F406" s="1" t="s">
        <v>504</v>
      </c>
      <c r="G406" s="1" t="s">
        <v>8</v>
      </c>
      <c r="H406" s="1">
        <v>4007.0465770000001</v>
      </c>
      <c r="I406" s="1">
        <v>3902.2885299999998</v>
      </c>
      <c r="J406" s="1">
        <v>-6.3526800000000003</v>
      </c>
      <c r="K406" s="1">
        <v>-12.373860000000001</v>
      </c>
      <c r="L406" s="1">
        <v>-24.820779999999999</v>
      </c>
      <c r="M406" s="2">
        <f t="shared" si="134"/>
        <v>-23.92278896584854</v>
      </c>
      <c r="N406" s="3">
        <f t="shared" si="135"/>
        <v>3.9097756800442696E-2</v>
      </c>
      <c r="O406" s="2">
        <f t="shared" si="136"/>
        <v>-1.4414112922189872</v>
      </c>
      <c r="P406" s="9">
        <f t="shared" si="137"/>
        <v>-0.54342025806752758</v>
      </c>
    </row>
    <row r="407" spans="1:16" x14ac:dyDescent="0.25">
      <c r="J407" s="4">
        <f t="shared" ref="J407:P407" si="138">AVERAGE(J398:J406)</f>
        <v>-6.3558822222222222</v>
      </c>
      <c r="K407" s="4">
        <f t="shared" si="138"/>
        <v>-12.377893333333333</v>
      </c>
      <c r="L407" s="4">
        <f t="shared" si="138"/>
        <v>-24.764848888888892</v>
      </c>
      <c r="M407" s="4">
        <f t="shared" si="138"/>
        <v>-23.866806350731508</v>
      </c>
      <c r="N407" s="4">
        <f t="shared" si="138"/>
        <v>3.7985286142088924E-2</v>
      </c>
      <c r="O407" s="4">
        <f t="shared" si="138"/>
        <v>-1.3779022664373717</v>
      </c>
      <c r="P407" s="4">
        <f t="shared" si="138"/>
        <v>-0.47985972827999429</v>
      </c>
    </row>
    <row r="408" spans="1:16" ht="13.8" thickBot="1" x14ac:dyDescent="0.3">
      <c r="J408" s="14">
        <f>STDEV(J398:J406)</f>
        <v>4.4152994739250729E-3</v>
      </c>
      <c r="K408" s="14">
        <f t="shared" ref="K408:P408" si="139">STDEV(K398:K406)</f>
        <v>3.4737443774694667E-3</v>
      </c>
      <c r="L408" s="14">
        <f t="shared" si="139"/>
        <v>6.598820509084298E-2</v>
      </c>
      <c r="M408" s="14">
        <f t="shared" si="139"/>
        <v>6.6048970143342184E-2</v>
      </c>
      <c r="N408" s="14">
        <f t="shared" si="139"/>
        <v>4.0343485113192154E-3</v>
      </c>
      <c r="O408" s="14">
        <f t="shared" si="139"/>
        <v>6.9201407916115898E-2</v>
      </c>
      <c r="P408" s="14">
        <f t="shared" si="139"/>
        <v>6.9261958444757507E-2</v>
      </c>
    </row>
    <row r="410" spans="1:16" x14ac:dyDescent="0.25">
      <c r="A410" s="1" t="s">
        <v>519</v>
      </c>
      <c r="B410" s="1" t="s">
        <v>520</v>
      </c>
      <c r="C410" s="1" t="s">
        <v>16</v>
      </c>
      <c r="D410" s="1" t="s">
        <v>491</v>
      </c>
      <c r="E410" s="1" t="s">
        <v>27</v>
      </c>
      <c r="F410" s="1" t="s">
        <v>537</v>
      </c>
      <c r="G410" s="1" t="s">
        <v>8</v>
      </c>
      <c r="H410" s="1">
        <v>4498.5629740000004</v>
      </c>
      <c r="I410" s="1">
        <v>4435.2243870000002</v>
      </c>
      <c r="J410" s="1">
        <v>-4.1209999999999997E-2</v>
      </c>
      <c r="K410" s="1">
        <v>-6.8650000000000003E-2</v>
      </c>
      <c r="L410" s="1">
        <v>-0.84769000000000005</v>
      </c>
      <c r="M410" s="2">
        <f t="shared" ref="M410:M418" si="140">((1+L410/1000)/(1-0.92/1000)-1)*1000</f>
        <v>7.2376586459643732E-2</v>
      </c>
      <c r="N410" s="3">
        <f t="shared" ref="N410:N418" si="141">J410-1000*((1+K410/1000)^0.515-1)</f>
        <v>-5.8546614073314018E-3</v>
      </c>
      <c r="O410" s="2">
        <f t="shared" ref="O410:O418" si="142">L410-1000*((1+K410/1000)^1.9-1)</f>
        <v>-0.71725902947243814</v>
      </c>
      <c r="P410" s="9">
        <f t="shared" ref="P410:P418" si="143">M410-1000*((1+K410/1000)^1.9-1)</f>
        <v>0.20280755698720565</v>
      </c>
    </row>
    <row r="411" spans="1:16" x14ac:dyDescent="0.25">
      <c r="A411" s="1" t="s">
        <v>519</v>
      </c>
      <c r="B411" s="1" t="s">
        <v>520</v>
      </c>
      <c r="C411" s="1" t="s">
        <v>16</v>
      </c>
      <c r="D411" s="1" t="s">
        <v>491</v>
      </c>
      <c r="E411" s="1" t="s">
        <v>535</v>
      </c>
      <c r="F411" s="1" t="s">
        <v>536</v>
      </c>
      <c r="G411" s="1" t="s">
        <v>8</v>
      </c>
      <c r="H411" s="1">
        <v>4429.1554539999997</v>
      </c>
      <c r="I411" s="1">
        <v>4548.9338710000002</v>
      </c>
      <c r="J411" s="1">
        <v>-3.4979999999999997E-2</v>
      </c>
      <c r="K411" s="1">
        <v>-7.0790000000000006E-2</v>
      </c>
      <c r="L411" s="1">
        <v>-0.96991000000000005</v>
      </c>
      <c r="M411" s="2">
        <f t="shared" si="140"/>
        <v>-4.9955959482761436E-2</v>
      </c>
      <c r="N411" s="3">
        <f t="shared" si="141"/>
        <v>1.4774758612290523E-3</v>
      </c>
      <c r="O411" s="2">
        <f t="shared" si="142"/>
        <v>-0.83541328460677144</v>
      </c>
      <c r="P411" s="9">
        <f t="shared" si="143"/>
        <v>8.4540755910467169E-2</v>
      </c>
    </row>
    <row r="412" spans="1:16" x14ac:dyDescent="0.25">
      <c r="A412" s="1" t="s">
        <v>519</v>
      </c>
      <c r="B412" s="1" t="s">
        <v>520</v>
      </c>
      <c r="C412" s="1" t="s">
        <v>16</v>
      </c>
      <c r="D412" s="1" t="s">
        <v>491</v>
      </c>
      <c r="E412" s="1" t="s">
        <v>533</v>
      </c>
      <c r="F412" s="1" t="s">
        <v>534</v>
      </c>
      <c r="G412" s="1" t="s">
        <v>8</v>
      </c>
      <c r="H412" s="1">
        <v>4368.6278979999997</v>
      </c>
      <c r="I412" s="1">
        <v>4286.9310800000003</v>
      </c>
      <c r="J412" s="1">
        <v>-3.5799999999999998E-2</v>
      </c>
      <c r="K412" s="1">
        <v>-7.0650000000000004E-2</v>
      </c>
      <c r="L412" s="1">
        <v>-0.94894999999999996</v>
      </c>
      <c r="M412" s="2">
        <f t="shared" si="140"/>
        <v>-2.8976658525747823E-2</v>
      </c>
      <c r="N412" s="3">
        <f t="shared" si="141"/>
        <v>5.8537338801484262E-4</v>
      </c>
      <c r="O412" s="2">
        <f t="shared" si="142"/>
        <v>-0.81471926767634084</v>
      </c>
      <c r="P412" s="9">
        <f t="shared" si="143"/>
        <v>0.1052540737979113</v>
      </c>
    </row>
    <row r="413" spans="1:16" x14ac:dyDescent="0.25">
      <c r="A413" s="1" t="s">
        <v>519</v>
      </c>
      <c r="B413" s="1" t="s">
        <v>520</v>
      </c>
      <c r="C413" s="1" t="s">
        <v>16</v>
      </c>
      <c r="D413" s="1" t="s">
        <v>491</v>
      </c>
      <c r="E413" s="1" t="s">
        <v>531</v>
      </c>
      <c r="F413" s="1" t="s">
        <v>532</v>
      </c>
      <c r="G413" s="1" t="s">
        <v>8</v>
      </c>
      <c r="H413" s="1">
        <v>4311.5437899999997</v>
      </c>
      <c r="I413" s="1">
        <v>4251.7122630000003</v>
      </c>
      <c r="J413" s="1">
        <v>-4.3270000000000003E-2</v>
      </c>
      <c r="K413" s="1">
        <v>-7.0580000000000004E-2</v>
      </c>
      <c r="L413" s="1">
        <v>-0.98209999999999997</v>
      </c>
      <c r="M413" s="2">
        <f t="shared" si="140"/>
        <v>-6.2157184609779037E-2</v>
      </c>
      <c r="N413" s="3">
        <f t="shared" si="141"/>
        <v>-6.9206778466493757E-3</v>
      </c>
      <c r="O413" s="2">
        <f t="shared" si="142"/>
        <v>-0.8480022592235601</v>
      </c>
      <c r="P413" s="9">
        <f t="shared" si="143"/>
        <v>7.1940556166660841E-2</v>
      </c>
    </row>
    <row r="414" spans="1:16" x14ac:dyDescent="0.25">
      <c r="A414" s="1" t="s">
        <v>519</v>
      </c>
      <c r="B414" s="1" t="s">
        <v>520</v>
      </c>
      <c r="C414" s="1" t="s">
        <v>16</v>
      </c>
      <c r="D414" s="1" t="s">
        <v>491</v>
      </c>
      <c r="E414" s="1" t="s">
        <v>529</v>
      </c>
      <c r="F414" s="1" t="s">
        <v>530</v>
      </c>
      <c r="G414" s="1" t="s">
        <v>8</v>
      </c>
      <c r="H414" s="1">
        <v>4254.5478080000003</v>
      </c>
      <c r="I414" s="1">
        <v>4145.2828810000001</v>
      </c>
      <c r="J414" s="1">
        <v>-4.8309999999999999E-2</v>
      </c>
      <c r="K414" s="1">
        <v>-6.9750000000000006E-2</v>
      </c>
      <c r="L414" s="1">
        <v>-1.0648599999999999</v>
      </c>
      <c r="M414" s="2">
        <f t="shared" si="140"/>
        <v>-0.14499339392237687</v>
      </c>
      <c r="N414" s="3">
        <f t="shared" si="141"/>
        <v>-1.2388142393519853E-2</v>
      </c>
      <c r="O414" s="2">
        <f t="shared" si="142"/>
        <v>-0.9323391596381394</v>
      </c>
      <c r="P414" s="9">
        <f t="shared" si="143"/>
        <v>-1.2472553560516353E-2</v>
      </c>
    </row>
    <row r="415" spans="1:16" x14ac:dyDescent="0.25">
      <c r="A415" s="1" t="s">
        <v>519</v>
      </c>
      <c r="B415" s="1" t="s">
        <v>520</v>
      </c>
      <c r="C415" s="1" t="s">
        <v>16</v>
      </c>
      <c r="D415" s="1" t="s">
        <v>491</v>
      </c>
      <c r="E415" s="1" t="s">
        <v>527</v>
      </c>
      <c r="F415" s="1" t="s">
        <v>528</v>
      </c>
      <c r="G415" s="1" t="s">
        <v>8</v>
      </c>
      <c r="H415" s="1">
        <v>4198.0538230000002</v>
      </c>
      <c r="I415" s="1">
        <v>4109.3928749999995</v>
      </c>
      <c r="J415" s="1">
        <v>-4.3409999999999997E-2</v>
      </c>
      <c r="K415" s="1">
        <v>-6.8040000000000003E-2</v>
      </c>
      <c r="L415" s="1">
        <v>-1.0089399999999999</v>
      </c>
      <c r="M415" s="2">
        <f t="shared" si="140"/>
        <v>-8.9021900148034128E-2</v>
      </c>
      <c r="N415" s="3">
        <f t="shared" si="141"/>
        <v>-8.3688218211260199E-3</v>
      </c>
      <c r="O415" s="2">
        <f t="shared" si="142"/>
        <v>-0.87966795818143773</v>
      </c>
      <c r="P415" s="9">
        <f t="shared" si="143"/>
        <v>4.0250141670528095E-2</v>
      </c>
    </row>
    <row r="416" spans="1:16" x14ac:dyDescent="0.25">
      <c r="A416" s="1" t="s">
        <v>519</v>
      </c>
      <c r="B416" s="1" t="s">
        <v>520</v>
      </c>
      <c r="C416" s="1" t="s">
        <v>16</v>
      </c>
      <c r="D416" s="1" t="s">
        <v>491</v>
      </c>
      <c r="E416" s="1" t="s">
        <v>525</v>
      </c>
      <c r="F416" s="1" t="s">
        <v>526</v>
      </c>
      <c r="G416" s="1" t="s">
        <v>8</v>
      </c>
      <c r="H416" s="1">
        <v>4143.9920789999996</v>
      </c>
      <c r="I416" s="1">
        <v>4027.3746299999998</v>
      </c>
      <c r="J416" s="1">
        <v>-2.665E-2</v>
      </c>
      <c r="K416" s="1">
        <v>-6.8890000000000007E-2</v>
      </c>
      <c r="L416" s="1">
        <v>-0.99202000000000001</v>
      </c>
      <c r="M416" s="2">
        <f t="shared" si="140"/>
        <v>-7.2086319413799949E-2</v>
      </c>
      <c r="N416" s="3">
        <f t="shared" si="141"/>
        <v>8.8289427152724101E-3</v>
      </c>
      <c r="O416" s="2">
        <f t="shared" si="142"/>
        <v>-0.86113305769576864</v>
      </c>
      <c r="P416" s="9">
        <f t="shared" si="143"/>
        <v>5.880062289043142E-2</v>
      </c>
    </row>
    <row r="417" spans="1:16" x14ac:dyDescent="0.25">
      <c r="A417" s="1" t="s">
        <v>519</v>
      </c>
      <c r="B417" s="1" t="s">
        <v>520</v>
      </c>
      <c r="C417" s="1" t="s">
        <v>16</v>
      </c>
      <c r="D417" s="1" t="s">
        <v>491</v>
      </c>
      <c r="E417" s="1" t="s">
        <v>523</v>
      </c>
      <c r="F417" s="1" t="s">
        <v>524</v>
      </c>
      <c r="G417" s="1" t="s">
        <v>8</v>
      </c>
      <c r="H417" s="1">
        <v>4087.0763750000001</v>
      </c>
      <c r="I417" s="1">
        <v>4162.5243190000001</v>
      </c>
      <c r="J417" s="1">
        <v>-2.3890000000000002E-2</v>
      </c>
      <c r="K417" s="1">
        <v>-6.8729999999999999E-2</v>
      </c>
      <c r="L417" s="1">
        <v>-0.94311999999999996</v>
      </c>
      <c r="M417" s="2">
        <f t="shared" si="140"/>
        <v>-2.3141289986705615E-2</v>
      </c>
      <c r="N417" s="3">
        <f t="shared" si="141"/>
        <v>1.1506539965204531E-2</v>
      </c>
      <c r="O417" s="2">
        <f t="shared" si="142"/>
        <v>-0.8125370388693347</v>
      </c>
      <c r="P417" s="9">
        <f t="shared" si="143"/>
        <v>0.10744167114395964</v>
      </c>
    </row>
    <row r="418" spans="1:16" x14ac:dyDescent="0.25">
      <c r="A418" s="1" t="s">
        <v>519</v>
      </c>
      <c r="B418" s="1" t="s">
        <v>520</v>
      </c>
      <c r="C418" s="1" t="s">
        <v>16</v>
      </c>
      <c r="D418" s="1" t="s">
        <v>491</v>
      </c>
      <c r="E418" s="1" t="s">
        <v>521</v>
      </c>
      <c r="F418" s="1" t="s">
        <v>522</v>
      </c>
      <c r="G418" s="1" t="s">
        <v>8</v>
      </c>
      <c r="H418" s="1">
        <v>4039.8145370000002</v>
      </c>
      <c r="I418" s="1">
        <v>4063.268004</v>
      </c>
      <c r="J418" s="1">
        <v>-2.9440000000000001E-2</v>
      </c>
      <c r="K418" s="1">
        <v>-7.4690000000000006E-2</v>
      </c>
      <c r="L418" s="1">
        <v>-0.95120000000000005</v>
      </c>
      <c r="M418" s="2">
        <f t="shared" si="140"/>
        <v>-3.122873043204244E-2</v>
      </c>
      <c r="N418" s="3">
        <f t="shared" si="141"/>
        <v>9.0260467227515559E-3</v>
      </c>
      <c r="O418" s="2">
        <f t="shared" si="142"/>
        <v>-0.80929376971146461</v>
      </c>
      <c r="P418" s="9">
        <f t="shared" si="143"/>
        <v>0.110677499856493</v>
      </c>
    </row>
    <row r="419" spans="1:16" x14ac:dyDescent="0.25">
      <c r="J419" s="4">
        <f t="shared" ref="J419:P419" si="144">AVERAGE(J410:J418)</f>
        <v>-3.632888888888889E-2</v>
      </c>
      <c r="K419" s="4">
        <f t="shared" si="144"/>
        <v>-7.0085555555555554E-2</v>
      </c>
      <c r="L419" s="4">
        <f t="shared" si="144"/>
        <v>-0.96764333333333341</v>
      </c>
      <c r="M419" s="4">
        <f t="shared" si="144"/>
        <v>-4.7687205562400393E-2</v>
      </c>
      <c r="N419" s="4">
        <f t="shared" si="144"/>
        <v>-2.3421386846158437E-4</v>
      </c>
      <c r="O419" s="4">
        <f t="shared" si="144"/>
        <v>-0.83448498056391729</v>
      </c>
      <c r="P419" s="4">
        <f t="shared" si="144"/>
        <v>8.5471147207015638E-2</v>
      </c>
    </row>
    <row r="420" spans="1:16" ht="13.8" thickBot="1" x14ac:dyDescent="0.3">
      <c r="J420" s="14">
        <f>STDEV(J410:J418)</f>
        <v>8.3938689596103865E-3</v>
      </c>
      <c r="K420" s="14">
        <f t="shared" ref="K420:P420" si="145">STDEV(K410:K418)</f>
        <v>1.9963974498525541E-3</v>
      </c>
      <c r="L420" s="14">
        <f t="shared" si="145"/>
        <v>5.8709954224134733E-2</v>
      </c>
      <c r="M420" s="14">
        <f t="shared" si="145"/>
        <v>5.8764017119896955E-2</v>
      </c>
      <c r="N420" s="14">
        <f t="shared" si="145"/>
        <v>8.6568484108499009E-3</v>
      </c>
      <c r="O420" s="14">
        <f t="shared" si="145"/>
        <v>5.8906235534063246E-2</v>
      </c>
      <c r="P420" s="14">
        <f t="shared" si="145"/>
        <v>5.8960186388271274E-2</v>
      </c>
    </row>
    <row r="422" spans="1:16" x14ac:dyDescent="0.25">
      <c r="A422" s="1" t="s">
        <v>538</v>
      </c>
      <c r="B422" s="1" t="s">
        <v>19</v>
      </c>
      <c r="C422" s="1" t="s">
        <v>16</v>
      </c>
      <c r="D422" s="1" t="s">
        <v>491</v>
      </c>
      <c r="E422" s="1" t="s">
        <v>547</v>
      </c>
      <c r="F422" s="1" t="s">
        <v>548</v>
      </c>
      <c r="G422" s="1" t="s">
        <v>7</v>
      </c>
      <c r="H422" s="1">
        <v>4675.6812190000001</v>
      </c>
      <c r="I422" s="1">
        <v>4786.9573229999996</v>
      </c>
      <c r="J422" s="1">
        <v>-2.6455000000000002</v>
      </c>
      <c r="K422" s="1">
        <v>-5.2980600000000004</v>
      </c>
      <c r="L422" s="1">
        <v>-11.72161</v>
      </c>
      <c r="M422" s="2">
        <f>((1+L422/1000)/(1-0.92/1000)-1)*1000</f>
        <v>-10.811556632101539</v>
      </c>
      <c r="N422" s="3">
        <f>J422-1000*((1+K422/1000)^0.515-1)</f>
        <v>8.6515645900975713E-2</v>
      </c>
      <c r="O422" s="2">
        <f>L422-1000*((1+K422/1000)^1.9-1)</f>
        <v>-1.6792996155236626</v>
      </c>
      <c r="P422" s="9">
        <f>M422-1000*((1+K422/1000)^1.9-1)</f>
        <v>-0.76924624762520111</v>
      </c>
    </row>
    <row r="423" spans="1:16" x14ac:dyDescent="0.25">
      <c r="A423" s="1" t="s">
        <v>538</v>
      </c>
      <c r="B423" s="1" t="s">
        <v>19</v>
      </c>
      <c r="C423" s="1" t="s">
        <v>16</v>
      </c>
      <c r="D423" s="1" t="s">
        <v>491</v>
      </c>
      <c r="E423" s="1" t="s">
        <v>545</v>
      </c>
      <c r="F423" s="1" t="s">
        <v>546</v>
      </c>
      <c r="G423" s="1" t="s">
        <v>7</v>
      </c>
      <c r="H423" s="1">
        <v>4613.5124649999998</v>
      </c>
      <c r="I423" s="1">
        <v>4652.4631390000004</v>
      </c>
      <c r="J423" s="1">
        <v>-2.6456</v>
      </c>
      <c r="K423" s="1">
        <v>-5.2927600000000004</v>
      </c>
      <c r="L423" s="1">
        <v>-11.782500000000001</v>
      </c>
      <c r="M423" s="2">
        <f>((1+L423/1000)/(1-0.92/1000)-1)*1000</f>
        <v>-10.872502702486297</v>
      </c>
      <c r="N423" s="3">
        <f>J423-1000*((1+K423/1000)^0.515-1)</f>
        <v>8.3679108113380529E-2</v>
      </c>
      <c r="O423" s="2">
        <f>L423-1000*((1+K423/1000)^1.9-1)</f>
        <v>-1.7502116104911298</v>
      </c>
      <c r="P423" s="9">
        <f>M423-1000*((1+K423/1000)^1.9-1)</f>
        <v>-0.84021431297742666</v>
      </c>
    </row>
    <row r="424" spans="1:16" x14ac:dyDescent="0.25">
      <c r="A424" s="1" t="s">
        <v>538</v>
      </c>
      <c r="B424" s="1" t="s">
        <v>19</v>
      </c>
      <c r="C424" s="1" t="s">
        <v>16</v>
      </c>
      <c r="D424" s="1" t="s">
        <v>491</v>
      </c>
      <c r="E424" s="1" t="s">
        <v>543</v>
      </c>
      <c r="F424" s="1" t="s">
        <v>544</v>
      </c>
      <c r="G424" s="1" t="s">
        <v>7</v>
      </c>
      <c r="H424" s="1">
        <v>4581.6151620000001</v>
      </c>
      <c r="I424" s="1">
        <v>4535.0658569999996</v>
      </c>
      <c r="J424" s="1">
        <v>-2.6284700000000001</v>
      </c>
      <c r="K424" s="1">
        <v>-5.2965499999999999</v>
      </c>
      <c r="L424" s="1">
        <v>-11.76436</v>
      </c>
      <c r="M424" s="2">
        <f>((1+L424/1000)/(1-0.92/1000)-1)*1000</f>
        <v>-10.854345998318472</v>
      </c>
      <c r="N424" s="3">
        <f>J424-1000*((1+K424/1000)^0.515-1)</f>
        <v>0.10276599007507592</v>
      </c>
      <c r="O424" s="2">
        <f>L424-1000*((1+K424/1000)^1.9-1)</f>
        <v>-1.7249049337226516</v>
      </c>
      <c r="P424" s="9">
        <f>M424-1000*((1+K424/1000)^1.9-1)</f>
        <v>-0.81489093204112351</v>
      </c>
    </row>
    <row r="425" spans="1:16" x14ac:dyDescent="0.25">
      <c r="A425" s="1" t="s">
        <v>538</v>
      </c>
      <c r="B425" s="1" t="s">
        <v>19</v>
      </c>
      <c r="C425" s="1" t="s">
        <v>16</v>
      </c>
      <c r="D425" s="1" t="s">
        <v>491</v>
      </c>
      <c r="E425" s="1" t="s">
        <v>541</v>
      </c>
      <c r="F425" s="1" t="s">
        <v>542</v>
      </c>
      <c r="G425" s="1" t="s">
        <v>7</v>
      </c>
      <c r="H425" s="1">
        <v>4548.8265170000004</v>
      </c>
      <c r="I425" s="1">
        <v>4419.29601</v>
      </c>
      <c r="J425" s="1">
        <v>-2.6470500000000001</v>
      </c>
      <c r="K425" s="1">
        <v>-5.2962699999999998</v>
      </c>
      <c r="L425" s="1">
        <v>-11.791180000000001</v>
      </c>
      <c r="M425" s="2">
        <f>((1+L425/1000)/(1-0.92/1000)-1)*1000</f>
        <v>-10.881190695439802</v>
      </c>
      <c r="N425" s="3">
        <f>J425-1000*((1+K425/1000)^0.515-1)</f>
        <v>8.4041418196940221E-2</v>
      </c>
      <c r="O425" s="2">
        <f>L425-1000*((1+K425/1000)^1.9-1)</f>
        <v>-1.7522543971285494</v>
      </c>
      <c r="P425" s="9">
        <f>M425-1000*((1+K425/1000)^1.9-1)</f>
        <v>-0.84226509256835058</v>
      </c>
    </row>
    <row r="426" spans="1:16" x14ac:dyDescent="0.25">
      <c r="A426" s="1" t="s">
        <v>538</v>
      </c>
      <c r="B426" s="1" t="s">
        <v>19</v>
      </c>
      <c r="C426" s="1" t="s">
        <v>16</v>
      </c>
      <c r="D426" s="1" t="s">
        <v>491</v>
      </c>
      <c r="E426" s="1" t="s">
        <v>539</v>
      </c>
      <c r="F426" s="1" t="s">
        <v>540</v>
      </c>
      <c r="G426" s="1" t="s">
        <v>7</v>
      </c>
      <c r="H426" s="1">
        <v>4521.5392849999998</v>
      </c>
      <c r="I426" s="1">
        <v>4307.9739200000004</v>
      </c>
      <c r="J426" s="1">
        <v>-2.6284200000000002</v>
      </c>
      <c r="K426" s="1">
        <v>-5.2995400000000004</v>
      </c>
      <c r="L426" s="1">
        <v>-11.76216</v>
      </c>
      <c r="M426" s="2">
        <f>((1+L426/1000)/(1-0.92/1000)-1)*1000</f>
        <v>-10.852143972454598</v>
      </c>
      <c r="N426" s="3">
        <f>J426-1000*((1+K426/1000)^0.515-1)</f>
        <v>0.10435981243302805</v>
      </c>
      <c r="O426" s="2">
        <f>L426-1000*((1+K426/1000)^1.9-1)</f>
        <v>-1.7170510292865764</v>
      </c>
      <c r="P426" s="9">
        <f>M426-1000*((1+K426/1000)^1.9-1)</f>
        <v>-0.80703500174117515</v>
      </c>
    </row>
    <row r="427" spans="1:16" x14ac:dyDescent="0.25">
      <c r="J427" s="4">
        <f t="shared" ref="J427:P427" si="146">AVERAGE(J422:J426)</f>
        <v>-2.639008</v>
      </c>
      <c r="K427" s="4">
        <f t="shared" si="146"/>
        <v>-5.2966360000000003</v>
      </c>
      <c r="L427" s="4">
        <f t="shared" si="146"/>
        <v>-11.764362000000002</v>
      </c>
      <c r="M427" s="4">
        <f t="shared" si="146"/>
        <v>-10.85434800016014</v>
      </c>
      <c r="N427" s="4">
        <f t="shared" si="146"/>
        <v>9.2272394943880093E-2</v>
      </c>
      <c r="O427" s="4">
        <f t="shared" si="146"/>
        <v>-1.7247443172305139</v>
      </c>
      <c r="P427" s="4">
        <f t="shared" si="146"/>
        <v>-0.81473031739065538</v>
      </c>
    </row>
    <row r="428" spans="1:16" ht="13.8" thickBot="1" x14ac:dyDescent="0.3">
      <c r="J428" s="14">
        <f>STDEV(J422:J426)</f>
        <v>9.6621617663957288E-3</v>
      </c>
      <c r="K428" s="14">
        <f t="shared" ref="K428:P428" si="147">STDEV(K422:K426)</f>
        <v>2.5310926494303185E-3</v>
      </c>
      <c r="L428" s="14">
        <f t="shared" si="147"/>
        <v>2.6836423383156203E-2</v>
      </c>
      <c r="M428" s="14">
        <f t="shared" si="147"/>
        <v>2.6861135627933835E-2</v>
      </c>
      <c r="N428" s="14">
        <f t="shared" si="147"/>
        <v>1.0379726834523369E-2</v>
      </c>
      <c r="O428" s="14">
        <f t="shared" si="147"/>
        <v>2.970614798442018E-2</v>
      </c>
      <c r="P428" s="14">
        <f t="shared" si="147"/>
        <v>2.9730633013747745E-2</v>
      </c>
    </row>
    <row r="429" spans="1:16" x14ac:dyDescent="0.25">
      <c r="A429" s="13" t="s">
        <v>561</v>
      </c>
      <c r="J429" s="16"/>
      <c r="K429" s="16"/>
      <c r="L429" s="16"/>
      <c r="M429" s="16"/>
      <c r="N429" s="16"/>
      <c r="O429" s="16"/>
      <c r="P429" s="16"/>
    </row>
    <row r="431" spans="1:16" x14ac:dyDescent="0.25">
      <c r="A431" s="1" t="s">
        <v>549</v>
      </c>
      <c r="B431" s="1" t="s">
        <v>19</v>
      </c>
      <c r="C431" s="1" t="s">
        <v>16</v>
      </c>
      <c r="D431" s="1" t="s">
        <v>550</v>
      </c>
      <c r="E431" s="1" t="s">
        <v>559</v>
      </c>
      <c r="F431" s="1" t="s">
        <v>560</v>
      </c>
      <c r="G431" s="1" t="s">
        <v>7</v>
      </c>
      <c r="H431" s="1">
        <v>4556.7032939999999</v>
      </c>
      <c r="I431" s="1">
        <v>4453.5526490000002</v>
      </c>
      <c r="J431" s="1">
        <v>-2.60636</v>
      </c>
      <c r="K431" s="1">
        <v>-5.2272299999999996</v>
      </c>
      <c r="L431" s="1">
        <v>-11.76451</v>
      </c>
      <c r="M431" s="2">
        <f>((1+L431/1000)/(1-0.92/1000)-1)*1000</f>
        <v>-10.854496136445512</v>
      </c>
      <c r="N431" s="3">
        <f>J431-1000*((1+K431/1000)^0.515-1)</f>
        <v>8.9084726078521914E-2</v>
      </c>
      <c r="O431" s="2">
        <f>L431-1000*((1+K431/1000)^1.9-1)</f>
        <v>-1.8561390395954671</v>
      </c>
      <c r="P431" s="9">
        <f>M431-1000*((1+K431/1000)^1.9-1)</f>
        <v>-0.94612517604097945</v>
      </c>
    </row>
    <row r="432" spans="1:16" x14ac:dyDescent="0.25">
      <c r="A432" s="1" t="s">
        <v>549</v>
      </c>
      <c r="B432" s="1" t="s">
        <v>19</v>
      </c>
      <c r="C432" s="1" t="s">
        <v>16</v>
      </c>
      <c r="D432" s="1" t="s">
        <v>550</v>
      </c>
      <c r="E432" s="1" t="s">
        <v>557</v>
      </c>
      <c r="F432" s="1" t="s">
        <v>558</v>
      </c>
      <c r="G432" s="1" t="s">
        <v>7</v>
      </c>
      <c r="H432" s="1">
        <v>4498.4995280000003</v>
      </c>
      <c r="I432" s="1">
        <v>4403.424352</v>
      </c>
      <c r="J432" s="1">
        <v>-2.6086</v>
      </c>
      <c r="K432" s="1">
        <v>-5.22227</v>
      </c>
      <c r="L432" s="1">
        <v>-11.70604</v>
      </c>
      <c r="M432" s="2">
        <f>((1+L432/1000)/(1-0.92/1000)-1)*1000</f>
        <v>-10.795972294510904</v>
      </c>
      <c r="N432" s="3">
        <f>J432-1000*((1+K432/1000)^0.515-1)</f>
        <v>8.4283827999481531E-2</v>
      </c>
      <c r="O432" s="2">
        <f>L432-1000*((1+K432/1000)^1.9-1)</f>
        <v>-1.8070487137571689</v>
      </c>
      <c r="P432" s="9">
        <f>M432-1000*((1+K432/1000)^1.9-1)</f>
        <v>-0.8969810082680727</v>
      </c>
    </row>
    <row r="433" spans="1:16" x14ac:dyDescent="0.25">
      <c r="A433" s="1" t="s">
        <v>549</v>
      </c>
      <c r="B433" s="1" t="s">
        <v>19</v>
      </c>
      <c r="C433" s="1" t="s">
        <v>16</v>
      </c>
      <c r="D433" s="1" t="s">
        <v>550</v>
      </c>
      <c r="E433" s="1" t="s">
        <v>555</v>
      </c>
      <c r="F433" s="1" t="s">
        <v>556</v>
      </c>
      <c r="G433" s="1" t="s">
        <v>7</v>
      </c>
      <c r="H433" s="1">
        <v>4448.5147770000003</v>
      </c>
      <c r="I433" s="1">
        <v>4356.2660139999998</v>
      </c>
      <c r="J433" s="1">
        <v>-2.6074999999999999</v>
      </c>
      <c r="K433" s="1">
        <v>-5.2206599999999996</v>
      </c>
      <c r="L433" s="1">
        <v>-11.702159999999999</v>
      </c>
      <c r="M433" s="2">
        <f>((1+L433/1000)/(1-0.92/1000)-1)*1000</f>
        <v>-10.792088721623848</v>
      </c>
      <c r="N433" s="3">
        <f>J433-1000*((1+K433/1000)^0.515-1)</f>
        <v>8.4552570075320688E-2</v>
      </c>
      <c r="O433" s="2">
        <f>L433-1000*((1+K433/1000)^1.9-1)</f>
        <v>-1.8062133347816847</v>
      </c>
      <c r="P433" s="9">
        <f>M433-1000*((1+K433/1000)^1.9-1)</f>
        <v>-0.89614205640553379</v>
      </c>
    </row>
    <row r="434" spans="1:16" x14ac:dyDescent="0.25">
      <c r="A434" s="1" t="s">
        <v>549</v>
      </c>
      <c r="B434" s="1" t="s">
        <v>19</v>
      </c>
      <c r="C434" s="1" t="s">
        <v>16</v>
      </c>
      <c r="D434" s="1" t="s">
        <v>550</v>
      </c>
      <c r="E434" s="1" t="s">
        <v>553</v>
      </c>
      <c r="F434" s="1" t="s">
        <v>554</v>
      </c>
      <c r="G434" s="1" t="s">
        <v>7</v>
      </c>
      <c r="H434" s="1">
        <v>4411.2287100000003</v>
      </c>
      <c r="I434" s="1">
        <v>4319.422176</v>
      </c>
      <c r="J434" s="1">
        <v>-2.6091899999999999</v>
      </c>
      <c r="K434" s="1">
        <v>-5.22743</v>
      </c>
      <c r="L434" s="1">
        <v>-11.67689</v>
      </c>
      <c r="M434" s="2">
        <f>((1+L434/1000)/(1-0.92/1000)-1)*1000</f>
        <v>-10.766795451815693</v>
      </c>
      <c r="N434" s="3">
        <f>J434-1000*((1+K434/1000)^0.515-1)</f>
        <v>8.635798822768681E-2</v>
      </c>
      <c r="O434" s="2">
        <f>L434-1000*((1+K434/1000)^1.9-1)</f>
        <v>-1.7681408278104662</v>
      </c>
      <c r="P434" s="9">
        <f>M434-1000*((1+K434/1000)^1.9-1)</f>
        <v>-0.85804627962615854</v>
      </c>
    </row>
    <row r="435" spans="1:16" x14ac:dyDescent="0.25">
      <c r="A435" s="1" t="s">
        <v>549</v>
      </c>
      <c r="B435" s="1" t="s">
        <v>19</v>
      </c>
      <c r="C435" s="1" t="s">
        <v>16</v>
      </c>
      <c r="D435" s="1" t="s">
        <v>550</v>
      </c>
      <c r="E435" s="1" t="s">
        <v>551</v>
      </c>
      <c r="F435" s="1" t="s">
        <v>552</v>
      </c>
      <c r="G435" s="1" t="s">
        <v>7</v>
      </c>
      <c r="H435" s="1">
        <v>4377.0252540000001</v>
      </c>
      <c r="I435" s="1">
        <v>4283.9997080000003</v>
      </c>
      <c r="J435" s="1">
        <v>-2.6072299999999999</v>
      </c>
      <c r="K435" s="1">
        <v>-5.2286700000000002</v>
      </c>
      <c r="L435" s="1">
        <v>-11.726129999999999</v>
      </c>
      <c r="M435" s="2">
        <f>((1+L435/1000)/(1-0.92/1000)-1)*1000</f>
        <v>-10.816080794330718</v>
      </c>
      <c r="N435" s="3">
        <f>J435-1000*((1+K435/1000)^0.515-1)</f>
        <v>8.895821377748403E-2</v>
      </c>
      <c r="O435" s="2">
        <f>L435-1000*((1+K435/1000)^1.9-1)</f>
        <v>-1.8150359162709666</v>
      </c>
      <c r="P435" s="9">
        <f>M435-1000*((1+K435/1000)^1.9-1)</f>
        <v>-0.90498671060168512</v>
      </c>
    </row>
    <row r="436" spans="1:16" x14ac:dyDescent="0.25">
      <c r="J436" s="4">
        <f t="shared" ref="J436:P436" si="148">AVERAGE(J431:J435)</f>
        <v>-2.6077759999999999</v>
      </c>
      <c r="K436" s="4">
        <f t="shared" si="148"/>
        <v>-5.2252520000000002</v>
      </c>
      <c r="L436" s="4">
        <f t="shared" si="148"/>
        <v>-11.715145999999999</v>
      </c>
      <c r="M436" s="4">
        <f t="shared" si="148"/>
        <v>-10.805086679745335</v>
      </c>
      <c r="N436" s="4">
        <f t="shared" si="148"/>
        <v>8.6647465231699E-2</v>
      </c>
      <c r="O436" s="4">
        <f t="shared" si="148"/>
        <v>-1.8105155664431507</v>
      </c>
      <c r="P436" s="4">
        <f t="shared" si="148"/>
        <v>-0.90045624618848596</v>
      </c>
    </row>
    <row r="437" spans="1:16" ht="13.8" thickBot="1" x14ac:dyDescent="0.3">
      <c r="J437" s="14">
        <f>STDEV(J431:J435)</f>
        <v>1.1244687634612001E-3</v>
      </c>
      <c r="K437" s="14">
        <f t="shared" ref="K437:P437" si="149">STDEV(K431:K435)</f>
        <v>3.5467478060895127E-3</v>
      </c>
      <c r="L437" s="14">
        <f t="shared" si="149"/>
        <v>3.2682295360026183E-2</v>
      </c>
      <c r="M437" s="14">
        <f t="shared" si="149"/>
        <v>3.2712390759514057E-2</v>
      </c>
      <c r="N437" s="14">
        <f t="shared" si="149"/>
        <v>2.3097057656169878E-3</v>
      </c>
      <c r="O437" s="14">
        <f t="shared" si="149"/>
        <v>3.1337204741526938E-2</v>
      </c>
      <c r="P437" s="14">
        <f t="shared" si="149"/>
        <v>3.1366666373619352E-2</v>
      </c>
    </row>
    <row r="439" spans="1:16" x14ac:dyDescent="0.25">
      <c r="A439" s="1" t="s">
        <v>562</v>
      </c>
      <c r="B439" s="1" t="s">
        <v>563</v>
      </c>
      <c r="C439" s="1" t="s">
        <v>16</v>
      </c>
      <c r="D439" s="1" t="s">
        <v>550</v>
      </c>
      <c r="E439" s="1" t="s">
        <v>580</v>
      </c>
      <c r="F439" s="1" t="s">
        <v>581</v>
      </c>
      <c r="G439" s="1" t="s">
        <v>8</v>
      </c>
      <c r="H439" s="1">
        <v>4585.9486699999998</v>
      </c>
      <c r="I439" s="1">
        <v>4648.6373739999999</v>
      </c>
      <c r="J439" s="1">
        <v>-2.0081500000000001</v>
      </c>
      <c r="K439" s="1">
        <v>-3.8812799999999998</v>
      </c>
      <c r="L439" s="1">
        <v>-8.5396999999999998</v>
      </c>
      <c r="M439" s="2">
        <f t="shared" ref="M439:M447" si="150">((1+L439/1000)/(1-0.92/1000)-1)*1000</f>
        <v>-7.6267165792529568</v>
      </c>
      <c r="N439" s="3">
        <f t="shared" ref="N439:N447" si="151">J439-1000*((1+K439/1000)^0.515-1)</f>
        <v>-7.4058296865158191E-3</v>
      </c>
      <c r="O439" s="2">
        <f t="shared" ref="O439:O447" si="152">L439-1000*((1+K439/1000)^1.9-1)</f>
        <v>-1.1781496740899842</v>
      </c>
      <c r="P439" s="9">
        <f t="shared" ref="P439:P447" si="153">M439-1000*((1+K439/1000)^1.9-1)</f>
        <v>-0.26516625334294108</v>
      </c>
    </row>
    <row r="440" spans="1:16" x14ac:dyDescent="0.25">
      <c r="A440" s="1" t="s">
        <v>562</v>
      </c>
      <c r="B440" s="1" t="s">
        <v>563</v>
      </c>
      <c r="C440" s="1" t="s">
        <v>16</v>
      </c>
      <c r="D440" s="1" t="s">
        <v>550</v>
      </c>
      <c r="E440" s="1" t="s">
        <v>578</v>
      </c>
      <c r="F440" s="1" t="s">
        <v>579</v>
      </c>
      <c r="G440" s="1" t="s">
        <v>8</v>
      </c>
      <c r="H440" s="1">
        <v>4527.8881410000004</v>
      </c>
      <c r="I440" s="1">
        <v>4499.6701489999996</v>
      </c>
      <c r="J440" s="1">
        <v>-2.0095299999999998</v>
      </c>
      <c r="K440" s="1">
        <v>-3.8864999999999998</v>
      </c>
      <c r="L440" s="1">
        <v>-8.5043199999999999</v>
      </c>
      <c r="M440" s="2">
        <f t="shared" si="150"/>
        <v>-7.5913039996796661</v>
      </c>
      <c r="N440" s="3">
        <f t="shared" si="151"/>
        <v>-6.0924511213382715E-3</v>
      </c>
      <c r="O440" s="2">
        <f t="shared" si="152"/>
        <v>-1.1328863492109278</v>
      </c>
      <c r="P440" s="9">
        <f t="shared" si="153"/>
        <v>-0.21987034889059398</v>
      </c>
    </row>
    <row r="441" spans="1:16" x14ac:dyDescent="0.25">
      <c r="A441" s="1" t="s">
        <v>562</v>
      </c>
      <c r="B441" s="1" t="s">
        <v>563</v>
      </c>
      <c r="C441" s="1" t="s">
        <v>16</v>
      </c>
      <c r="D441" s="1" t="s">
        <v>550</v>
      </c>
      <c r="E441" s="1" t="s">
        <v>576</v>
      </c>
      <c r="F441" s="1" t="s">
        <v>577</v>
      </c>
      <c r="G441" s="1" t="s">
        <v>8</v>
      </c>
      <c r="H441" s="1">
        <v>4477.6189940000004</v>
      </c>
      <c r="I441" s="1">
        <v>4460.4797740000004</v>
      </c>
      <c r="J441" s="1">
        <v>-2.0088200000000001</v>
      </c>
      <c r="K441" s="1">
        <v>-3.88483</v>
      </c>
      <c r="L441" s="1">
        <v>-8.3941700000000008</v>
      </c>
      <c r="M441" s="2">
        <f t="shared" si="150"/>
        <v>-7.4810525683628448</v>
      </c>
      <c r="N441" s="3">
        <f t="shared" si="151"/>
        <v>-6.2441266177382104E-3</v>
      </c>
      <c r="O441" s="2">
        <f t="shared" si="152"/>
        <v>-1.0258982507585168</v>
      </c>
      <c r="P441" s="9">
        <f t="shared" si="153"/>
        <v>-0.11278081912136084</v>
      </c>
    </row>
    <row r="442" spans="1:16" x14ac:dyDescent="0.25">
      <c r="A442" s="1" t="s">
        <v>562</v>
      </c>
      <c r="B442" s="1" t="s">
        <v>563</v>
      </c>
      <c r="C442" s="1" t="s">
        <v>16</v>
      </c>
      <c r="D442" s="1" t="s">
        <v>550</v>
      </c>
      <c r="E442" s="1" t="s">
        <v>574</v>
      </c>
      <c r="F442" s="1" t="s">
        <v>575</v>
      </c>
      <c r="G442" s="1" t="s">
        <v>8</v>
      </c>
      <c r="H442" s="1">
        <v>4429.0607579999996</v>
      </c>
      <c r="I442" s="1">
        <v>4422.6157659999999</v>
      </c>
      <c r="J442" s="1">
        <v>-2.0161699999999998</v>
      </c>
      <c r="K442" s="1">
        <v>-3.8809499999999999</v>
      </c>
      <c r="L442" s="1">
        <v>-8.4697600000000008</v>
      </c>
      <c r="M442" s="2">
        <f t="shared" si="150"/>
        <v>-7.5567121752011523</v>
      </c>
      <c r="N442" s="3">
        <f t="shared" si="151"/>
        <v>-1.5596100515174349E-2</v>
      </c>
      <c r="O442" s="2">
        <f t="shared" si="152"/>
        <v>-1.1088344835511545</v>
      </c>
      <c r="P442" s="9">
        <f t="shared" si="153"/>
        <v>-0.19578665875230605</v>
      </c>
    </row>
    <row r="443" spans="1:16" x14ac:dyDescent="0.25">
      <c r="A443" s="1" t="s">
        <v>562</v>
      </c>
      <c r="B443" s="1" t="s">
        <v>563</v>
      </c>
      <c r="C443" s="1" t="s">
        <v>16</v>
      </c>
      <c r="D443" s="1" t="s">
        <v>550</v>
      </c>
      <c r="E443" s="1" t="s">
        <v>572</v>
      </c>
      <c r="F443" s="1" t="s">
        <v>573</v>
      </c>
      <c r="G443" s="1" t="s">
        <v>8</v>
      </c>
      <c r="H443" s="1">
        <v>4387.2059650000001</v>
      </c>
      <c r="I443" s="1">
        <v>4387.8404659999997</v>
      </c>
      <c r="J443" s="1">
        <v>-2.0262500000000001</v>
      </c>
      <c r="K443" s="1">
        <v>-3.88375</v>
      </c>
      <c r="L443" s="1">
        <v>-8.4582899999999999</v>
      </c>
      <c r="M443" s="2">
        <f t="shared" si="150"/>
        <v>-7.5452316130839581</v>
      </c>
      <c r="N443" s="3">
        <f t="shared" si="151"/>
        <v>-2.423137746387205E-2</v>
      </c>
      <c r="O443" s="2">
        <f t="shared" si="152"/>
        <v>-1.0920630758565402</v>
      </c>
      <c r="P443" s="9">
        <f t="shared" si="153"/>
        <v>-0.17900468894049837</v>
      </c>
    </row>
    <row r="444" spans="1:16" x14ac:dyDescent="0.25">
      <c r="A444" s="1" t="s">
        <v>562</v>
      </c>
      <c r="B444" s="1" t="s">
        <v>563</v>
      </c>
      <c r="C444" s="1" t="s">
        <v>16</v>
      </c>
      <c r="D444" s="1" t="s">
        <v>550</v>
      </c>
      <c r="E444" s="1" t="s">
        <v>570</v>
      </c>
      <c r="F444" s="1" t="s">
        <v>571</v>
      </c>
      <c r="G444" s="1" t="s">
        <v>8</v>
      </c>
      <c r="H444" s="1">
        <v>4339.8370830000003</v>
      </c>
      <c r="I444" s="1">
        <v>4349.454581</v>
      </c>
      <c r="J444" s="1">
        <v>-2.0110700000000001</v>
      </c>
      <c r="K444" s="1">
        <v>-3.8837299999999999</v>
      </c>
      <c r="L444" s="1">
        <v>-8.4950100000000006</v>
      </c>
      <c r="M444" s="2">
        <f t="shared" si="150"/>
        <v>-7.5819854265923858</v>
      </c>
      <c r="N444" s="3">
        <f t="shared" si="151"/>
        <v>-9.0616969211607667E-3</v>
      </c>
      <c r="O444" s="2">
        <f t="shared" si="152"/>
        <v>-1.1288209430068452</v>
      </c>
      <c r="P444" s="9">
        <f t="shared" si="153"/>
        <v>-0.21579636959923043</v>
      </c>
    </row>
    <row r="445" spans="1:16" x14ac:dyDescent="0.25">
      <c r="A445" s="1" t="s">
        <v>562</v>
      </c>
      <c r="B445" s="1" t="s">
        <v>563</v>
      </c>
      <c r="C445" s="1" t="s">
        <v>16</v>
      </c>
      <c r="D445" s="1" t="s">
        <v>550</v>
      </c>
      <c r="E445" s="1" t="s">
        <v>568</v>
      </c>
      <c r="F445" s="1" t="s">
        <v>569</v>
      </c>
      <c r="G445" s="1" t="s">
        <v>8</v>
      </c>
      <c r="H445" s="1">
        <v>4295.1278350000002</v>
      </c>
      <c r="I445" s="1">
        <v>4314.5858680000001</v>
      </c>
      <c r="J445" s="1">
        <v>-2.0128900000000001</v>
      </c>
      <c r="K445" s="1">
        <v>-3.8815200000000001</v>
      </c>
      <c r="L445" s="1">
        <v>-8.3912600000000008</v>
      </c>
      <c r="M445" s="2">
        <f t="shared" si="150"/>
        <v>-7.4781398886976103</v>
      </c>
      <c r="N445" s="3">
        <f t="shared" si="151"/>
        <v>-1.2021996339383723E-2</v>
      </c>
      <c r="O445" s="2">
        <f t="shared" si="152"/>
        <v>-1.0292552673262128</v>
      </c>
      <c r="P445" s="9">
        <f t="shared" si="153"/>
        <v>-0.11613515602382218</v>
      </c>
    </row>
    <row r="446" spans="1:16" x14ac:dyDescent="0.25">
      <c r="A446" s="1" t="s">
        <v>562</v>
      </c>
      <c r="B446" s="1" t="s">
        <v>563</v>
      </c>
      <c r="C446" s="1" t="s">
        <v>16</v>
      </c>
      <c r="D446" s="1" t="s">
        <v>550</v>
      </c>
      <c r="E446" s="1" t="s">
        <v>566</v>
      </c>
      <c r="F446" s="1" t="s">
        <v>567</v>
      </c>
      <c r="G446" s="1" t="s">
        <v>8</v>
      </c>
      <c r="H446" s="1">
        <v>4251.69704</v>
      </c>
      <c r="I446" s="1">
        <v>4279.0421130000004</v>
      </c>
      <c r="J446" s="1">
        <v>-2.0050500000000002</v>
      </c>
      <c r="K446" s="1">
        <v>-3.88748</v>
      </c>
      <c r="L446" s="1">
        <v>-8.5121300000000009</v>
      </c>
      <c r="M446" s="2">
        <f t="shared" si="150"/>
        <v>-7.5991211914960832</v>
      </c>
      <c r="N446" s="3">
        <f t="shared" si="151"/>
        <v>-1.1067969109466169E-3</v>
      </c>
      <c r="O446" s="2">
        <f t="shared" si="152"/>
        <v>-1.1388408642964363</v>
      </c>
      <c r="P446" s="9">
        <f t="shared" si="153"/>
        <v>-0.22583205579251864</v>
      </c>
    </row>
    <row r="447" spans="1:16" x14ac:dyDescent="0.25">
      <c r="A447" s="1" t="s">
        <v>562</v>
      </c>
      <c r="B447" s="1" t="s">
        <v>563</v>
      </c>
      <c r="C447" s="1" t="s">
        <v>16</v>
      </c>
      <c r="D447" s="1" t="s">
        <v>550</v>
      </c>
      <c r="E447" s="1" t="s">
        <v>564</v>
      </c>
      <c r="F447" s="1" t="s">
        <v>565</v>
      </c>
      <c r="G447" s="1" t="s">
        <v>8</v>
      </c>
      <c r="H447" s="1">
        <v>4205.1381170000004</v>
      </c>
      <c r="I447" s="1">
        <v>4187.0144600000003</v>
      </c>
      <c r="J447" s="1">
        <v>-2.0104799999999998</v>
      </c>
      <c r="K447" s="1">
        <v>-3.88341</v>
      </c>
      <c r="L447" s="1">
        <v>-8.5098400000000005</v>
      </c>
      <c r="M447" s="2">
        <f t="shared" si="150"/>
        <v>-7.5968290827560514</v>
      </c>
      <c r="N447" s="3">
        <f t="shared" si="151"/>
        <v>-8.6368082251229161E-3</v>
      </c>
      <c r="O447" s="2">
        <f t="shared" si="152"/>
        <v>-1.1442568175039733</v>
      </c>
      <c r="P447" s="9">
        <f t="shared" si="153"/>
        <v>-0.23124590026002423</v>
      </c>
    </row>
    <row r="448" spans="1:16" x14ac:dyDescent="0.25">
      <c r="J448" s="4">
        <f t="shared" ref="J448:P448" si="154">AVERAGE(J439:J447)</f>
        <v>-2.0120455555555559</v>
      </c>
      <c r="K448" s="4">
        <f t="shared" si="154"/>
        <v>-3.8837166666666669</v>
      </c>
      <c r="L448" s="4">
        <f t="shared" si="154"/>
        <v>-8.4749422222222215</v>
      </c>
      <c r="M448" s="4">
        <f t="shared" si="154"/>
        <v>-7.5618991694580773</v>
      </c>
      <c r="N448" s="4">
        <f t="shared" si="154"/>
        <v>-1.0044131533472524E-2</v>
      </c>
      <c r="O448" s="4">
        <f t="shared" si="154"/>
        <v>-1.1087784139556212</v>
      </c>
      <c r="P448" s="4">
        <f t="shared" si="154"/>
        <v>-0.1957353611914773</v>
      </c>
    </row>
    <row r="449" spans="1:16" ht="13.8" thickBot="1" x14ac:dyDescent="0.3">
      <c r="J449" s="14">
        <f>STDEV(J439:J447)</f>
        <v>6.161761337294523E-3</v>
      </c>
      <c r="K449" s="14">
        <f t="shared" ref="K449:P449" si="155">STDEV(K439:K447)</f>
        <v>2.2820385623385192E-3</v>
      </c>
      <c r="L449" s="14">
        <f t="shared" si="155"/>
        <v>5.2310542861304959E-2</v>
      </c>
      <c r="M449" s="14">
        <f t="shared" si="155"/>
        <v>5.2358712877148425E-2</v>
      </c>
      <c r="N449" s="14">
        <f t="shared" si="155"/>
        <v>6.66944895348819E-3</v>
      </c>
      <c r="O449" s="14">
        <f t="shared" si="155"/>
        <v>5.1756875458113721E-2</v>
      </c>
      <c r="P449" s="14">
        <f t="shared" si="155"/>
        <v>5.1804882279053534E-2</v>
      </c>
    </row>
    <row r="451" spans="1:16" x14ac:dyDescent="0.25">
      <c r="A451" s="1" t="s">
        <v>582</v>
      </c>
      <c r="B451" s="1" t="s">
        <v>583</v>
      </c>
      <c r="C451" s="1" t="s">
        <v>16</v>
      </c>
      <c r="D451" s="1" t="s">
        <v>550</v>
      </c>
      <c r="E451" s="1" t="s">
        <v>600</v>
      </c>
      <c r="F451" s="1" t="s">
        <v>601</v>
      </c>
      <c r="G451" s="1" t="s">
        <v>8</v>
      </c>
      <c r="H451" s="1">
        <v>4288.3119189999998</v>
      </c>
      <c r="I451" s="1">
        <v>4243.9622179999997</v>
      </c>
      <c r="J451" s="1">
        <v>-2.4552700000000001</v>
      </c>
      <c r="K451" s="1">
        <v>-4.7503399999999996</v>
      </c>
      <c r="L451" s="1">
        <v>-9.9199000000000002</v>
      </c>
      <c r="M451" s="2">
        <f t="shared" ref="M451:M459" si="156">((1+L451/1000)/(1-0.92/1000)-1)*1000</f>
        <v>-9.0081875325298544</v>
      </c>
      <c r="N451" s="3">
        <f t="shared" ref="N451:N459" si="157">J451-1000*((1+K451/1000)^0.515-1)</f>
        <v>-6.0200760443236412E-3</v>
      </c>
      <c r="O451" s="2">
        <f t="shared" ref="O451:O459" si="158">L451-1000*((1+K451/1000)^1.9-1)</f>
        <v>-0.91355075830225907</v>
      </c>
      <c r="P451" s="9">
        <f t="shared" ref="P451:P459" si="159">M451-1000*((1+K451/1000)^1.9-1)</f>
        <v>-1.8382908321132874E-3</v>
      </c>
    </row>
    <row r="452" spans="1:16" x14ac:dyDescent="0.25">
      <c r="A452" s="1" t="s">
        <v>582</v>
      </c>
      <c r="B452" s="1" t="s">
        <v>583</v>
      </c>
      <c r="C452" s="1" t="s">
        <v>16</v>
      </c>
      <c r="D452" s="1" t="s">
        <v>550</v>
      </c>
      <c r="E452" s="1" t="s">
        <v>598</v>
      </c>
      <c r="F452" s="1" t="s">
        <v>599</v>
      </c>
      <c r="G452" s="1" t="s">
        <v>8</v>
      </c>
      <c r="H452" s="1">
        <v>4230.6735870000002</v>
      </c>
      <c r="I452" s="1">
        <v>4289.9167580000003</v>
      </c>
      <c r="J452" s="1">
        <v>-2.4777300000000002</v>
      </c>
      <c r="K452" s="1">
        <v>-4.7616800000000001</v>
      </c>
      <c r="L452" s="1">
        <v>-10.14622</v>
      </c>
      <c r="M452" s="2">
        <f t="shared" si="156"/>
        <v>-9.2347159386635411</v>
      </c>
      <c r="N452" s="3">
        <f t="shared" si="157"/>
        <v>-2.2626457131624811E-2</v>
      </c>
      <c r="O452" s="2">
        <f t="shared" si="158"/>
        <v>-1.1184170059641723</v>
      </c>
      <c r="P452" s="9">
        <f t="shared" si="159"/>
        <v>-0.20691294462771381</v>
      </c>
    </row>
    <row r="453" spans="1:16" x14ac:dyDescent="0.25">
      <c r="A453" s="1" t="s">
        <v>582</v>
      </c>
      <c r="B453" s="1" t="s">
        <v>583</v>
      </c>
      <c r="C453" s="1" t="s">
        <v>16</v>
      </c>
      <c r="D453" s="1" t="s">
        <v>550</v>
      </c>
      <c r="E453" s="1" t="s">
        <v>596</v>
      </c>
      <c r="F453" s="1" t="s">
        <v>597</v>
      </c>
      <c r="G453" s="1" t="s">
        <v>8</v>
      </c>
      <c r="H453" s="1">
        <v>4177.8308710000001</v>
      </c>
      <c r="I453" s="1">
        <v>4130.1356189999997</v>
      </c>
      <c r="J453" s="1">
        <v>-2.4667400000000002</v>
      </c>
      <c r="K453" s="1">
        <v>-4.7626400000000002</v>
      </c>
      <c r="L453" s="1">
        <v>-10.06912</v>
      </c>
      <c r="M453" s="2">
        <f t="shared" si="156"/>
        <v>-9.1575449413460177</v>
      </c>
      <c r="N453" s="3">
        <f t="shared" si="157"/>
        <v>-1.1140911188122882E-2</v>
      </c>
      <c r="O453" s="2">
        <f t="shared" si="158"/>
        <v>-1.039500825390574</v>
      </c>
      <c r="P453" s="9">
        <f t="shared" si="159"/>
        <v>-0.12792576673659184</v>
      </c>
    </row>
    <row r="454" spans="1:16" x14ac:dyDescent="0.25">
      <c r="A454" s="1" t="s">
        <v>582</v>
      </c>
      <c r="B454" s="1" t="s">
        <v>583</v>
      </c>
      <c r="C454" s="1" t="s">
        <v>16</v>
      </c>
      <c r="D454" s="1" t="s">
        <v>550</v>
      </c>
      <c r="E454" s="1" t="s">
        <v>594</v>
      </c>
      <c r="F454" s="1" t="s">
        <v>595</v>
      </c>
      <c r="G454" s="1" t="s">
        <v>8</v>
      </c>
      <c r="H454" s="1">
        <v>4130.7606610000003</v>
      </c>
      <c r="I454" s="1">
        <v>4097.4974240000001</v>
      </c>
      <c r="J454" s="1">
        <v>-2.47214</v>
      </c>
      <c r="K454" s="1">
        <v>-4.7580400000000003</v>
      </c>
      <c r="L454" s="1">
        <v>-10.01446</v>
      </c>
      <c r="M454" s="2">
        <f t="shared" si="156"/>
        <v>-9.1028346078391174</v>
      </c>
      <c r="N454" s="3">
        <f t="shared" si="157"/>
        <v>-1.8915400060870002E-2</v>
      </c>
      <c r="O454" s="2">
        <f t="shared" si="158"/>
        <v>-0.99354337162809969</v>
      </c>
      <c r="P454" s="9">
        <f t="shared" si="159"/>
        <v>-8.191797946721735E-2</v>
      </c>
    </row>
    <row r="455" spans="1:16" x14ac:dyDescent="0.25">
      <c r="A455" s="1" t="s">
        <v>582</v>
      </c>
      <c r="B455" s="1" t="s">
        <v>583</v>
      </c>
      <c r="C455" s="1" t="s">
        <v>16</v>
      </c>
      <c r="D455" s="1" t="s">
        <v>550</v>
      </c>
      <c r="E455" s="1" t="s">
        <v>592</v>
      </c>
      <c r="F455" s="1" t="s">
        <v>593</v>
      </c>
      <c r="G455" s="1" t="s">
        <v>8</v>
      </c>
      <c r="H455" s="1">
        <v>4083.5018730000002</v>
      </c>
      <c r="I455" s="1">
        <v>4091.8311410000001</v>
      </c>
      <c r="J455" s="1">
        <v>-2.4713799999999999</v>
      </c>
      <c r="K455" s="1">
        <v>-4.7603600000000004</v>
      </c>
      <c r="L455" s="1">
        <v>-10.095000000000001</v>
      </c>
      <c r="M455" s="2">
        <f t="shared" si="156"/>
        <v>-9.1834487728710279</v>
      </c>
      <c r="N455" s="3">
        <f t="shared" si="157"/>
        <v>-1.6957832425145369E-2</v>
      </c>
      <c r="O455" s="2">
        <f t="shared" si="158"/>
        <v>-1.0696942568270504</v>
      </c>
      <c r="P455" s="9">
        <f t="shared" si="159"/>
        <v>-0.1581430296980777</v>
      </c>
    </row>
    <row r="456" spans="1:16" x14ac:dyDescent="0.25">
      <c r="A456" s="1" t="s">
        <v>582</v>
      </c>
      <c r="B456" s="1" t="s">
        <v>583</v>
      </c>
      <c r="C456" s="1" t="s">
        <v>16</v>
      </c>
      <c r="D456" s="1" t="s">
        <v>550</v>
      </c>
      <c r="E456" s="1" t="s">
        <v>590</v>
      </c>
      <c r="F456" s="1" t="s">
        <v>591</v>
      </c>
      <c r="G456" s="1" t="s">
        <v>8</v>
      </c>
      <c r="H456" s="1">
        <v>4036.0631440000002</v>
      </c>
      <c r="I456" s="1">
        <v>4057.501589</v>
      </c>
      <c r="J456" s="1">
        <v>-2.4706000000000001</v>
      </c>
      <c r="K456" s="1">
        <v>-4.7617200000000004</v>
      </c>
      <c r="L456" s="1">
        <v>-10.00576</v>
      </c>
      <c r="M456" s="2">
        <f t="shared" si="156"/>
        <v>-9.094126596468687</v>
      </c>
      <c r="N456" s="3">
        <f t="shared" si="157"/>
        <v>-1.5475809388553863E-2</v>
      </c>
      <c r="O456" s="2">
        <f t="shared" si="158"/>
        <v>-0.97788133174217329</v>
      </c>
      <c r="P456" s="9">
        <f t="shared" si="159"/>
        <v>-6.6247928210859897E-2</v>
      </c>
    </row>
    <row r="457" spans="1:16" x14ac:dyDescent="0.25">
      <c r="A457" s="1" t="s">
        <v>582</v>
      </c>
      <c r="B457" s="1" t="s">
        <v>583</v>
      </c>
      <c r="C457" s="1" t="s">
        <v>16</v>
      </c>
      <c r="D457" s="1" t="s">
        <v>550</v>
      </c>
      <c r="E457" s="1" t="s">
        <v>588</v>
      </c>
      <c r="F457" s="1" t="s">
        <v>589</v>
      </c>
      <c r="G457" s="1" t="s">
        <v>8</v>
      </c>
      <c r="H457" s="1">
        <v>3989.1296109999998</v>
      </c>
      <c r="I457" s="1">
        <v>3996.12835</v>
      </c>
      <c r="J457" s="1">
        <v>-2.4664100000000002</v>
      </c>
      <c r="K457" s="1">
        <v>-4.7654500000000004</v>
      </c>
      <c r="L457" s="1">
        <v>-10.102930000000001</v>
      </c>
      <c r="M457" s="2">
        <f t="shared" si="156"/>
        <v>-9.1913860751891008</v>
      </c>
      <c r="N457" s="3">
        <f t="shared" si="157"/>
        <v>-9.3604055840503797E-3</v>
      </c>
      <c r="O457" s="2">
        <f t="shared" si="158"/>
        <v>-1.0679947225658477</v>
      </c>
      <c r="P457" s="9">
        <f t="shared" si="159"/>
        <v>-0.15645079775494786</v>
      </c>
    </row>
    <row r="458" spans="1:16" x14ac:dyDescent="0.25">
      <c r="A458" s="1" t="s">
        <v>582</v>
      </c>
      <c r="B458" s="1" t="s">
        <v>583</v>
      </c>
      <c r="C458" s="1" t="s">
        <v>16</v>
      </c>
      <c r="D458" s="1" t="s">
        <v>550</v>
      </c>
      <c r="E458" s="1" t="s">
        <v>586</v>
      </c>
      <c r="F458" s="1" t="s">
        <v>587</v>
      </c>
      <c r="G458" s="1" t="s">
        <v>8</v>
      </c>
      <c r="H458" s="1">
        <v>3946.968296</v>
      </c>
      <c r="I458" s="1">
        <v>3964.7612439999998</v>
      </c>
      <c r="J458" s="1">
        <v>-2.46909</v>
      </c>
      <c r="K458" s="1">
        <v>-4.7580400000000003</v>
      </c>
      <c r="L458" s="1">
        <v>-10.129759999999999</v>
      </c>
      <c r="M458" s="2">
        <f t="shared" si="156"/>
        <v>-9.2182407815190039</v>
      </c>
      <c r="N458" s="3">
        <f t="shared" si="157"/>
        <v>-1.5865400060870005E-2</v>
      </c>
      <c r="O458" s="2">
        <f t="shared" si="158"/>
        <v>-1.1088433716280992</v>
      </c>
      <c r="P458" s="9">
        <f t="shared" si="159"/>
        <v>-0.19732415314710394</v>
      </c>
    </row>
    <row r="459" spans="1:16" x14ac:dyDescent="0.25">
      <c r="A459" s="1" t="s">
        <v>582</v>
      </c>
      <c r="B459" s="1" t="s">
        <v>583</v>
      </c>
      <c r="C459" s="1" t="s">
        <v>16</v>
      </c>
      <c r="D459" s="1" t="s">
        <v>550</v>
      </c>
      <c r="E459" s="1" t="s">
        <v>584</v>
      </c>
      <c r="F459" s="1" t="s">
        <v>585</v>
      </c>
      <c r="G459" s="1" t="s">
        <v>8</v>
      </c>
      <c r="H459" s="1">
        <v>3904.0297110000001</v>
      </c>
      <c r="I459" s="1">
        <v>3900.8149060000001</v>
      </c>
      <c r="J459" s="1">
        <v>-2.4680900000000001</v>
      </c>
      <c r="K459" s="1">
        <v>-4.75929</v>
      </c>
      <c r="L459" s="1">
        <v>-10.049340000000001</v>
      </c>
      <c r="M459" s="2">
        <f t="shared" si="156"/>
        <v>-9.1377467269888601</v>
      </c>
      <c r="N459" s="3">
        <f t="shared" si="157"/>
        <v>-1.4220159046140601E-2</v>
      </c>
      <c r="O459" s="2">
        <f t="shared" si="158"/>
        <v>-1.026058545699021</v>
      </c>
      <c r="P459" s="9">
        <f t="shared" si="159"/>
        <v>-0.11446527268788032</v>
      </c>
    </row>
    <row r="460" spans="1:16" x14ac:dyDescent="0.25">
      <c r="J460" s="4">
        <f t="shared" ref="J460:P460" si="160">AVERAGE(J451:J459)</f>
        <v>-2.4686055555555555</v>
      </c>
      <c r="K460" s="4">
        <f t="shared" si="160"/>
        <v>-4.7597288888888896</v>
      </c>
      <c r="L460" s="4">
        <f t="shared" si="160"/>
        <v>-10.059165555555555</v>
      </c>
      <c r="M460" s="4">
        <f t="shared" si="160"/>
        <v>-9.1475813303794684</v>
      </c>
      <c r="N460" s="4">
        <f t="shared" si="160"/>
        <v>-1.4509161214411283E-2</v>
      </c>
      <c r="O460" s="4">
        <f t="shared" si="160"/>
        <v>-1.0350537988608108</v>
      </c>
      <c r="P460" s="4">
        <f t="shared" si="160"/>
        <v>-0.12346957368472289</v>
      </c>
    </row>
    <row r="461" spans="1:16" ht="13.8" thickBot="1" x14ac:dyDescent="0.3">
      <c r="J461" s="14">
        <f>STDEV(J451:J459)</f>
        <v>6.0628110458580053E-3</v>
      </c>
      <c r="K461" s="14">
        <f t="shared" ref="K461:P461" si="161">STDEV(K451:K459)</f>
        <v>4.2341452633457167E-3</v>
      </c>
      <c r="L461" s="14">
        <f t="shared" si="161"/>
        <v>7.0889661995087533E-2</v>
      </c>
      <c r="M461" s="14">
        <f t="shared" si="161"/>
        <v>7.0954940540405201E-2</v>
      </c>
      <c r="N461" s="14">
        <f t="shared" si="161"/>
        <v>5.0507189963184956E-3</v>
      </c>
      <c r="O461" s="14">
        <f t="shared" si="161"/>
        <v>6.5702813091637127E-2</v>
      </c>
      <c r="P461" s="14">
        <f t="shared" si="161"/>
        <v>6.5767830765748103E-2</v>
      </c>
    </row>
    <row r="463" spans="1:16" x14ac:dyDescent="0.25">
      <c r="A463" s="1" t="s">
        <v>602</v>
      </c>
      <c r="B463" s="1" t="s">
        <v>19</v>
      </c>
      <c r="C463" s="1" t="s">
        <v>16</v>
      </c>
      <c r="D463" s="1" t="s">
        <v>550</v>
      </c>
      <c r="E463" s="1" t="s">
        <v>611</v>
      </c>
      <c r="F463" s="1" t="s">
        <v>612</v>
      </c>
      <c r="G463" s="1" t="s">
        <v>7</v>
      </c>
      <c r="H463" s="1">
        <v>4360.5396030000002</v>
      </c>
      <c r="I463" s="1">
        <v>4349.4569849999998</v>
      </c>
      <c r="J463" s="1">
        <v>-2.6101899999999998</v>
      </c>
      <c r="K463" s="1">
        <v>-5.2368199999999998</v>
      </c>
      <c r="L463" s="1">
        <v>-11.690060000000001</v>
      </c>
      <c r="M463" s="2">
        <f>((1+L463/1000)/(1-0.92/1000)-1)*1000</f>
        <v>-10.779977579372989</v>
      </c>
      <c r="N463" s="3">
        <f>J463-1000*((1+K463/1000)^0.515-1)</f>
        <v>9.020615746697791E-2</v>
      </c>
      <c r="O463" s="2">
        <f>L463-1000*((1+K463/1000)^1.9-1)</f>
        <v>-1.7635538615386448</v>
      </c>
      <c r="P463" s="9">
        <f>M463-1000*((1+K463/1000)^1.9-1)</f>
        <v>-0.85347144091163329</v>
      </c>
    </row>
    <row r="464" spans="1:16" x14ac:dyDescent="0.25">
      <c r="A464" s="1" t="s">
        <v>602</v>
      </c>
      <c r="B464" s="1" t="s">
        <v>19</v>
      </c>
      <c r="C464" s="1" t="s">
        <v>16</v>
      </c>
      <c r="D464" s="1" t="s">
        <v>550</v>
      </c>
      <c r="E464" s="1" t="s">
        <v>609</v>
      </c>
      <c r="F464" s="1" t="s">
        <v>610</v>
      </c>
      <c r="G464" s="1" t="s">
        <v>7</v>
      </c>
      <c r="H464" s="1">
        <v>4310.3478429999996</v>
      </c>
      <c r="I464" s="1">
        <v>4308.7327489999998</v>
      </c>
      <c r="J464" s="1">
        <v>-2.6176699999999999</v>
      </c>
      <c r="K464" s="1">
        <v>-5.2341800000000003</v>
      </c>
      <c r="L464" s="1">
        <v>-11.63955</v>
      </c>
      <c r="M464" s="2">
        <f>((1+L464/1000)/(1-0.92/1000)-1)*1000</f>
        <v>-10.729421067382061</v>
      </c>
      <c r="N464" s="3">
        <f>J464-1000*((1+K464/1000)^0.515-1)</f>
        <v>8.1363091667968401E-2</v>
      </c>
      <c r="O464" s="2">
        <f>L464-1000*((1+K464/1000)^1.9-1)</f>
        <v>-1.7180362201985613</v>
      </c>
      <c r="P464" s="9">
        <f>M464-1000*((1+K464/1000)^1.9-1)</f>
        <v>-0.80790728758062258</v>
      </c>
    </row>
    <row r="465" spans="1:16" x14ac:dyDescent="0.25">
      <c r="A465" s="1" t="s">
        <v>602</v>
      </c>
      <c r="B465" s="1" t="s">
        <v>19</v>
      </c>
      <c r="C465" s="1" t="s">
        <v>16</v>
      </c>
      <c r="D465" s="1" t="s">
        <v>550</v>
      </c>
      <c r="E465" s="1" t="s">
        <v>607</v>
      </c>
      <c r="F465" s="1" t="s">
        <v>608</v>
      </c>
      <c r="G465" s="1" t="s">
        <v>7</v>
      </c>
      <c r="H465" s="1">
        <v>4285.010268</v>
      </c>
      <c r="I465" s="1">
        <v>4272.7855479999998</v>
      </c>
      <c r="J465" s="1">
        <v>-2.6037699999999999</v>
      </c>
      <c r="K465" s="1">
        <v>-5.2338100000000001</v>
      </c>
      <c r="L465" s="1">
        <v>-11.6746</v>
      </c>
      <c r="M465" s="2">
        <f>((1+L465/1000)/(1-0.92/1000)-1)*1000</f>
        <v>-10.76450334307555</v>
      </c>
      <c r="N465" s="3">
        <f>J465-1000*((1+K465/1000)^0.515-1)</f>
        <v>9.5072056071182409E-2</v>
      </c>
      <c r="O465" s="2">
        <f>L465-1000*((1+K465/1000)^1.9-1)</f>
        <v>-1.7537859077815448</v>
      </c>
      <c r="P465" s="9">
        <f>M465-1000*((1+K465/1000)^1.9-1)</f>
        <v>-0.84368925085709456</v>
      </c>
    </row>
    <row r="466" spans="1:16" x14ac:dyDescent="0.25">
      <c r="A466" s="1" t="s">
        <v>602</v>
      </c>
      <c r="B466" s="1" t="s">
        <v>19</v>
      </c>
      <c r="C466" s="1" t="s">
        <v>16</v>
      </c>
      <c r="D466" s="1" t="s">
        <v>550</v>
      </c>
      <c r="E466" s="1" t="s">
        <v>605</v>
      </c>
      <c r="F466" s="1" t="s">
        <v>606</v>
      </c>
      <c r="G466" s="1" t="s">
        <v>7</v>
      </c>
      <c r="H466" s="1">
        <v>4257.4908679999999</v>
      </c>
      <c r="I466" s="1">
        <v>4237.1945249999999</v>
      </c>
      <c r="J466" s="1">
        <v>-2.6144099999999999</v>
      </c>
      <c r="K466" s="1">
        <v>-5.2331399999999997</v>
      </c>
      <c r="L466" s="1">
        <v>-11.623799999999999</v>
      </c>
      <c r="M466" s="2">
        <f>((1+L466/1000)/(1-0.92/1000)-1)*1000</f>
        <v>-10.713656564038887</v>
      </c>
      <c r="N466" s="3">
        <f>J466-1000*((1+K466/1000)^0.515-1)</f>
        <v>8.4086126834926223E-2</v>
      </c>
      <c r="O466" s="2">
        <f>L466-1000*((1+K466/1000)^1.9-1)</f>
        <v>-1.7042529102172885</v>
      </c>
      <c r="P466" s="9">
        <f>M466-1000*((1+K466/1000)^1.9-1)</f>
        <v>-0.79410947425617628</v>
      </c>
    </row>
    <row r="467" spans="1:16" x14ac:dyDescent="0.25">
      <c r="A467" s="1" t="s">
        <v>602</v>
      </c>
      <c r="B467" s="1" t="s">
        <v>19</v>
      </c>
      <c r="C467" s="1" t="s">
        <v>16</v>
      </c>
      <c r="D467" s="1" t="s">
        <v>550</v>
      </c>
      <c r="E467" s="1" t="s">
        <v>603</v>
      </c>
      <c r="F467" s="1" t="s">
        <v>604</v>
      </c>
      <c r="G467" s="1" t="s">
        <v>7</v>
      </c>
      <c r="H467" s="1">
        <v>4221.7336859999996</v>
      </c>
      <c r="I467" s="1">
        <v>4204.4137300000002</v>
      </c>
      <c r="J467" s="1">
        <v>-2.6126900000000002</v>
      </c>
      <c r="K467" s="1">
        <v>-5.2355299999999998</v>
      </c>
      <c r="L467" s="1">
        <v>-11.671989999999999</v>
      </c>
      <c r="M467" s="2">
        <f>((1+L467/1000)/(1-0.92/1000)-1)*1000</f>
        <v>-10.761890939664397</v>
      </c>
      <c r="N467" s="3">
        <f>J467-1000*((1+K467/1000)^0.515-1)</f>
        <v>8.7040113732367974E-2</v>
      </c>
      <c r="O467" s="2">
        <f>L467-1000*((1+K467/1000)^1.9-1)</f>
        <v>-1.7479233080304528</v>
      </c>
      <c r="P467" s="9">
        <f>M467-1000*((1+K467/1000)^1.9-1)</f>
        <v>-0.83782424769485075</v>
      </c>
    </row>
    <row r="468" spans="1:16" x14ac:dyDescent="0.25">
      <c r="J468" s="4">
        <f t="shared" ref="J468:P468" si="162">AVERAGE(J463:J467)</f>
        <v>-2.6117460000000001</v>
      </c>
      <c r="K468" s="4">
        <f t="shared" si="162"/>
        <v>-5.2346960000000005</v>
      </c>
      <c r="L468" s="4">
        <f t="shared" si="162"/>
        <v>-11.66</v>
      </c>
      <c r="M468" s="4">
        <f t="shared" si="162"/>
        <v>-10.749889898706778</v>
      </c>
      <c r="N468" s="4">
        <f t="shared" si="162"/>
        <v>8.7553509154684586E-2</v>
      </c>
      <c r="O468" s="4">
        <f t="shared" si="162"/>
        <v>-1.7375104415532985</v>
      </c>
      <c r="P468" s="4">
        <f t="shared" si="162"/>
        <v>-0.82740034026007547</v>
      </c>
    </row>
    <row r="469" spans="1:16" ht="13.8" thickBot="1" x14ac:dyDescent="0.3">
      <c r="J469" s="14">
        <f>STDEV(J463:J467)</f>
        <v>5.2230144552739156E-3</v>
      </c>
      <c r="K469" s="14">
        <f t="shared" ref="K469:P469" si="163">STDEV(K463:K467)</f>
        <v>1.4730342833755958E-3</v>
      </c>
      <c r="L469" s="14">
        <f t="shared" si="163"/>
        <v>2.7336633845446687E-2</v>
      </c>
      <c r="M469" s="14">
        <f t="shared" si="163"/>
        <v>2.7361806707583487E-2</v>
      </c>
      <c r="N469" s="14">
        <f t="shared" si="163"/>
        <v>5.3425807077469968E-3</v>
      </c>
      <c r="O469" s="14">
        <f t="shared" si="163"/>
        <v>2.5183759656224641E-2</v>
      </c>
      <c r="P469" s="14">
        <f t="shared" si="163"/>
        <v>2.5208875450342876E-2</v>
      </c>
    </row>
    <row r="471" spans="1:16" x14ac:dyDescent="0.25">
      <c r="A471" s="1" t="s">
        <v>613</v>
      </c>
      <c r="B471" s="1" t="s">
        <v>19</v>
      </c>
      <c r="C471" s="1" t="s">
        <v>16</v>
      </c>
      <c r="D471" s="1" t="s">
        <v>614</v>
      </c>
      <c r="E471" s="1" t="s">
        <v>622</v>
      </c>
      <c r="F471" s="1" t="s">
        <v>623</v>
      </c>
      <c r="G471" s="1" t="s">
        <v>7</v>
      </c>
      <c r="H471" s="1">
        <v>4271.9723880000001</v>
      </c>
      <c r="I471" s="1">
        <v>4301.1094450000001</v>
      </c>
      <c r="J471" s="1">
        <v>-2.62181</v>
      </c>
      <c r="K471" s="1">
        <v>-5.2357300000000002</v>
      </c>
      <c r="L471" s="1">
        <v>-11.77666</v>
      </c>
      <c r="M471" s="2">
        <f>((1+L471/1000)/(1-0.92/1000)-1)*1000</f>
        <v>-10.866657324738682</v>
      </c>
      <c r="N471" s="3">
        <f>J471-1000*((1+K471/1000)^0.515-1)</f>
        <v>7.802337629942091E-2</v>
      </c>
      <c r="O471" s="2">
        <f>L471-1000*((1+K471/1000)^1.9-1)</f>
        <v>-1.8522150990855124</v>
      </c>
      <c r="P471" s="9">
        <f>M471-1000*((1+K471/1000)^1.9-1)</f>
        <v>-0.9422124238241949</v>
      </c>
    </row>
    <row r="472" spans="1:16" x14ac:dyDescent="0.25">
      <c r="A472" s="1" t="s">
        <v>613</v>
      </c>
      <c r="B472" s="1" t="s">
        <v>19</v>
      </c>
      <c r="C472" s="1" t="s">
        <v>16</v>
      </c>
      <c r="D472" s="1" t="s">
        <v>614</v>
      </c>
      <c r="E472" s="1" t="s">
        <v>620</v>
      </c>
      <c r="F472" s="1" t="s">
        <v>621</v>
      </c>
      <c r="G472" s="1" t="s">
        <v>7</v>
      </c>
      <c r="H472" s="1">
        <v>4199.5408939999998</v>
      </c>
      <c r="I472" s="1">
        <v>4235.9727910000001</v>
      </c>
      <c r="J472" s="1">
        <v>-2.61788</v>
      </c>
      <c r="K472" s="1">
        <v>-5.2310100000000004</v>
      </c>
      <c r="L472" s="1">
        <v>-11.648630000000001</v>
      </c>
      <c r="M472" s="2">
        <f>((1+L472/1000)/(1-0.92/1000)-1)*1000</f>
        <v>-10.73850942867438</v>
      </c>
      <c r="N472" s="3">
        <f>J472-1000*((1+K472/1000)^0.515-1)</f>
        <v>7.9516382401739971E-2</v>
      </c>
      <c r="O472" s="2">
        <f>L472-1000*((1+K472/1000)^1.9-1)</f>
        <v>-1.7331108484354782</v>
      </c>
      <c r="P472" s="9">
        <f>M472-1000*((1+K472/1000)^1.9-1)</f>
        <v>-0.82299027710985762</v>
      </c>
    </row>
    <row r="473" spans="1:16" x14ac:dyDescent="0.25">
      <c r="A473" s="1" t="s">
        <v>613</v>
      </c>
      <c r="B473" s="1" t="s">
        <v>19</v>
      </c>
      <c r="C473" s="1" t="s">
        <v>16</v>
      </c>
      <c r="D473" s="1" t="s">
        <v>614</v>
      </c>
      <c r="E473" s="1" t="s">
        <v>618</v>
      </c>
      <c r="F473" s="1" t="s">
        <v>619</v>
      </c>
      <c r="G473" s="1" t="s">
        <v>7</v>
      </c>
      <c r="H473" s="1">
        <v>4148.0814129999999</v>
      </c>
      <c r="I473" s="1">
        <v>4180.1371749999998</v>
      </c>
      <c r="J473" s="1">
        <v>-2.6167199999999999</v>
      </c>
      <c r="K473" s="1">
        <v>-5.2360600000000002</v>
      </c>
      <c r="L473" s="1">
        <v>-11.656739999999999</v>
      </c>
      <c r="M473" s="2">
        <f>((1+L473/1000)/(1-0.92/1000)-1)*1000</f>
        <v>-10.746626896744992</v>
      </c>
      <c r="N473" s="3">
        <f>J473-1000*((1+K473/1000)^0.515-1)</f>
        <v>8.328375955703482E-2</v>
      </c>
      <c r="O473" s="2">
        <f>L473-1000*((1+K473/1000)^1.9-1)</f>
        <v>-1.7316710544760809</v>
      </c>
      <c r="P473" s="9">
        <f>M473-1000*((1+K473/1000)^1.9-1)</f>
        <v>-0.82155795122107378</v>
      </c>
    </row>
    <row r="474" spans="1:16" x14ac:dyDescent="0.25">
      <c r="A474" s="1" t="s">
        <v>613</v>
      </c>
      <c r="B474" s="1" t="s">
        <v>19</v>
      </c>
      <c r="C474" s="1" t="s">
        <v>16</v>
      </c>
      <c r="D474" s="1" t="s">
        <v>614</v>
      </c>
      <c r="E474" s="1" t="s">
        <v>25</v>
      </c>
      <c r="F474" s="1" t="s">
        <v>617</v>
      </c>
      <c r="G474" s="1" t="s">
        <v>7</v>
      </c>
      <c r="H474" s="1">
        <v>4114.5014069999997</v>
      </c>
      <c r="I474" s="1">
        <v>4138.8239469999999</v>
      </c>
      <c r="J474" s="1">
        <v>-2.6076000000000001</v>
      </c>
      <c r="K474" s="1">
        <v>-5.2341300000000004</v>
      </c>
      <c r="L474" s="1">
        <v>-11.628500000000001</v>
      </c>
      <c r="M474" s="2">
        <f>((1+L474/1000)/(1-0.92/1000)-1)*1000</f>
        <v>-10.718360892020717</v>
      </c>
      <c r="N474" s="3">
        <f>J474-1000*((1+K474/1000)^0.515-1)</f>
        <v>9.1407276044662478E-2</v>
      </c>
      <c r="O474" s="2">
        <f>L474-1000*((1+K474/1000)^1.9-1)</f>
        <v>-1.7070807725609463</v>
      </c>
      <c r="P474" s="9">
        <f>M474-1000*((1+K474/1000)^1.9-1)</f>
        <v>-0.79694166458166293</v>
      </c>
    </row>
    <row r="475" spans="1:16" x14ac:dyDescent="0.25">
      <c r="A475" s="1" t="s">
        <v>613</v>
      </c>
      <c r="B475" s="1" t="s">
        <v>19</v>
      </c>
      <c r="C475" s="1" t="s">
        <v>16</v>
      </c>
      <c r="D475" s="1" t="s">
        <v>614</v>
      </c>
      <c r="E475" s="1" t="s">
        <v>615</v>
      </c>
      <c r="F475" s="1" t="s">
        <v>616</v>
      </c>
      <c r="G475" s="1" t="s">
        <v>7</v>
      </c>
      <c r="H475" s="1">
        <v>4080.5769100000002</v>
      </c>
      <c r="I475" s="1">
        <v>4100.3541150000001</v>
      </c>
      <c r="J475" s="1">
        <v>-2.6179899999999998</v>
      </c>
      <c r="K475" s="1">
        <v>-5.2340600000000004</v>
      </c>
      <c r="L475" s="1">
        <v>-11.898669999999999</v>
      </c>
      <c r="M475" s="2">
        <f>((1+L475/1000)/(1-0.92/1000)-1)*1000</f>
        <v>-10.98877967730305</v>
      </c>
      <c r="N475" s="3">
        <f>J475-1000*((1+K475/1000)^0.515-1)</f>
        <v>8.0981134173278235E-2</v>
      </c>
      <c r="O475" s="2">
        <f>L475-1000*((1+K475/1000)^1.9-1)</f>
        <v>-1.9773831458753648</v>
      </c>
      <c r="P475" s="9">
        <f>M475-1000*((1+K475/1000)^1.9-1)</f>
        <v>-1.0674928231784158</v>
      </c>
    </row>
    <row r="476" spans="1:16" x14ac:dyDescent="0.25">
      <c r="J476" s="4">
        <f t="shared" ref="J476:P476" si="164">AVERAGE(J471:J475)</f>
        <v>-2.6164000000000001</v>
      </c>
      <c r="K476" s="4">
        <f t="shared" si="164"/>
        <v>-5.234198000000001</v>
      </c>
      <c r="L476" s="4">
        <f t="shared" si="164"/>
        <v>-11.72184</v>
      </c>
      <c r="M476" s="4">
        <f t="shared" si="164"/>
        <v>-10.811786843896366</v>
      </c>
      <c r="N476" s="4">
        <f t="shared" si="164"/>
        <v>8.2642385695227277E-2</v>
      </c>
      <c r="O476" s="4">
        <f t="shared" si="164"/>
        <v>-1.8002921840866766</v>
      </c>
      <c r="P476" s="4">
        <f t="shared" si="164"/>
        <v>-0.890239027983041</v>
      </c>
    </row>
    <row r="477" spans="1:16" ht="13.8" thickBot="1" x14ac:dyDescent="0.3">
      <c r="J477" s="14">
        <f>STDEV(J471:J475)</f>
        <v>5.2803645707469055E-3</v>
      </c>
      <c r="K477" s="14">
        <f t="shared" ref="K477:P477" si="165">STDEV(K471:K475)</f>
        <v>2.0000674988608926E-3</v>
      </c>
      <c r="L477" s="14">
        <f t="shared" si="165"/>
        <v>0.11465617187923155</v>
      </c>
      <c r="M477" s="14">
        <f t="shared" si="165"/>
        <v>0.11476175269166272</v>
      </c>
      <c r="N477" s="14">
        <f t="shared" si="165"/>
        <v>5.2702363390281469E-3</v>
      </c>
      <c r="O477" s="14">
        <f t="shared" si="165"/>
        <v>0.11398218761801243</v>
      </c>
      <c r="P477" s="14">
        <f t="shared" si="165"/>
        <v>0.11408771253213515</v>
      </c>
    </row>
    <row r="479" spans="1:16" x14ac:dyDescent="0.25">
      <c r="A479" s="1" t="s">
        <v>624</v>
      </c>
      <c r="B479" s="1" t="s">
        <v>625</v>
      </c>
      <c r="C479" s="1" t="s">
        <v>16</v>
      </c>
      <c r="D479" s="1" t="s">
        <v>614</v>
      </c>
      <c r="E479" s="1" t="s">
        <v>642</v>
      </c>
      <c r="F479" s="1" t="s">
        <v>643</v>
      </c>
      <c r="G479" s="1" t="s">
        <v>8</v>
      </c>
      <c r="H479" s="1">
        <v>4455.6873580000001</v>
      </c>
      <c r="I479" s="1">
        <v>4397.6401239999996</v>
      </c>
      <c r="J479" s="1">
        <v>-2.5503999999999998</v>
      </c>
      <c r="K479" s="1">
        <v>-4.9071199999999999</v>
      </c>
      <c r="L479" s="1">
        <v>-10.39906</v>
      </c>
      <c r="M479" s="2">
        <f t="shared" ref="M479:M487" si="166">((1+L479/1000)/(1-0.92/1000)-1)*1000</f>
        <v>-9.4877887656643622</v>
      </c>
      <c r="N479" s="3">
        <f t="shared" ref="N479:N487" si="167">J479-1000*((1+K479/1000)^0.515-1)</f>
        <v>-2.0218603567759175E-2</v>
      </c>
      <c r="O479" s="2">
        <f t="shared" ref="O479:O487" si="168">L479-1000*((1+K479/1000)^1.9-1)</f>
        <v>-1.0961236240115539</v>
      </c>
      <c r="P479" s="9">
        <f t="shared" ref="P479:P487" si="169">M479-1000*((1+K479/1000)^1.9-1)</f>
        <v>-0.18485238967591577</v>
      </c>
    </row>
    <row r="480" spans="1:16" x14ac:dyDescent="0.25">
      <c r="A480" s="1" t="s">
        <v>624</v>
      </c>
      <c r="B480" s="1" t="s">
        <v>625</v>
      </c>
      <c r="C480" s="1" t="s">
        <v>16</v>
      </c>
      <c r="D480" s="1" t="s">
        <v>614</v>
      </c>
      <c r="E480" s="1" t="s">
        <v>640</v>
      </c>
      <c r="F480" s="1" t="s">
        <v>641</v>
      </c>
      <c r="G480" s="1" t="s">
        <v>8</v>
      </c>
      <c r="H480" s="1">
        <v>4379.3181119999999</v>
      </c>
      <c r="I480" s="1">
        <v>4420.0223159999996</v>
      </c>
      <c r="J480" s="1">
        <v>-2.56623</v>
      </c>
      <c r="K480" s="1">
        <v>-4.9106199999999998</v>
      </c>
      <c r="L480" s="1">
        <v>-10.371600000000001</v>
      </c>
      <c r="M480" s="2">
        <f t="shared" si="166"/>
        <v>-9.4603034792009044</v>
      </c>
      <c r="N480" s="3">
        <f t="shared" si="167"/>
        <v>-3.4241796466935703E-2</v>
      </c>
      <c r="O480" s="2">
        <f t="shared" si="168"/>
        <v>-1.0620430108226522</v>
      </c>
      <c r="P480" s="9">
        <f t="shared" si="169"/>
        <v>-0.15074649002355578</v>
      </c>
    </row>
    <row r="481" spans="1:16" x14ac:dyDescent="0.25">
      <c r="A481" s="1" t="s">
        <v>624</v>
      </c>
      <c r="B481" s="1" t="s">
        <v>625</v>
      </c>
      <c r="C481" s="1" t="s">
        <v>16</v>
      </c>
      <c r="D481" s="1" t="s">
        <v>614</v>
      </c>
      <c r="E481" s="1" t="s">
        <v>638</v>
      </c>
      <c r="F481" s="1" t="s">
        <v>639</v>
      </c>
      <c r="G481" s="1" t="s">
        <v>8</v>
      </c>
      <c r="H481" s="1">
        <v>4307.3842830000003</v>
      </c>
      <c r="I481" s="1">
        <v>4408.3237870000003</v>
      </c>
      <c r="J481" s="1">
        <v>-2.5594299999999999</v>
      </c>
      <c r="K481" s="1">
        <v>-4.9135799999999996</v>
      </c>
      <c r="L481" s="1">
        <v>-10.413169999999999</v>
      </c>
      <c r="M481" s="2">
        <f t="shared" si="166"/>
        <v>-9.5019117588180926</v>
      </c>
      <c r="N481" s="3">
        <f t="shared" si="167"/>
        <v>-2.5913751484722525E-2</v>
      </c>
      <c r="O481" s="2">
        <f t="shared" si="168"/>
        <v>-1.0980138800255332</v>
      </c>
      <c r="P481" s="9">
        <f t="shared" si="169"/>
        <v>-0.18675563884362667</v>
      </c>
    </row>
    <row r="482" spans="1:16" x14ac:dyDescent="0.25">
      <c r="A482" s="1" t="s">
        <v>624</v>
      </c>
      <c r="B482" s="1" t="s">
        <v>625</v>
      </c>
      <c r="C482" s="1" t="s">
        <v>16</v>
      </c>
      <c r="D482" s="1" t="s">
        <v>614</v>
      </c>
      <c r="E482" s="1" t="s">
        <v>636</v>
      </c>
      <c r="F482" s="1" t="s">
        <v>637</v>
      </c>
      <c r="G482" s="1" t="s">
        <v>8</v>
      </c>
      <c r="H482" s="1">
        <v>4240.3835349999999</v>
      </c>
      <c r="I482" s="1">
        <v>4313.7357019999999</v>
      </c>
      <c r="J482" s="1">
        <v>-2.5651099999999998</v>
      </c>
      <c r="K482" s="1">
        <v>-4.9132499999999997</v>
      </c>
      <c r="L482" s="1">
        <v>-10.45809</v>
      </c>
      <c r="M482" s="2">
        <f t="shared" si="166"/>
        <v>-9.5468731232734036</v>
      </c>
      <c r="N482" s="3">
        <f t="shared" si="167"/>
        <v>-3.1764107960204235E-2</v>
      </c>
      <c r="O482" s="2">
        <f t="shared" si="168"/>
        <v>-1.1435581067031055</v>
      </c>
      <c r="P482" s="9">
        <f t="shared" si="169"/>
        <v>-0.23234122997650886</v>
      </c>
    </row>
    <row r="483" spans="1:16" x14ac:dyDescent="0.25">
      <c r="A483" s="1" t="s">
        <v>624</v>
      </c>
      <c r="B483" s="1" t="s">
        <v>625</v>
      </c>
      <c r="C483" s="1" t="s">
        <v>16</v>
      </c>
      <c r="D483" s="1" t="s">
        <v>614</v>
      </c>
      <c r="E483" s="1" t="s">
        <v>634</v>
      </c>
      <c r="F483" s="1" t="s">
        <v>635</v>
      </c>
      <c r="G483" s="1" t="s">
        <v>8</v>
      </c>
      <c r="H483" s="1">
        <v>4175.1853440000004</v>
      </c>
      <c r="I483" s="1">
        <v>4257.3282360000003</v>
      </c>
      <c r="J483" s="1">
        <v>-2.5562399999999998</v>
      </c>
      <c r="K483" s="1">
        <v>-4.9075100000000003</v>
      </c>
      <c r="L483" s="1">
        <v>-10.381410000000001</v>
      </c>
      <c r="M483" s="2">
        <f t="shared" si="166"/>
        <v>-9.4701225127117326</v>
      </c>
      <c r="N483" s="3">
        <f t="shared" si="167"/>
        <v>-2.585727378624636E-2</v>
      </c>
      <c r="O483" s="2">
        <f t="shared" si="168"/>
        <v>-1.0777358975044482</v>
      </c>
      <c r="P483" s="9">
        <f t="shared" si="169"/>
        <v>-0.16644841021618006</v>
      </c>
    </row>
    <row r="484" spans="1:16" x14ac:dyDescent="0.25">
      <c r="A484" s="1" t="s">
        <v>624</v>
      </c>
      <c r="B484" s="1" t="s">
        <v>625</v>
      </c>
      <c r="C484" s="1" t="s">
        <v>16</v>
      </c>
      <c r="D484" s="1" t="s">
        <v>614</v>
      </c>
      <c r="E484" s="1" t="s">
        <v>632</v>
      </c>
      <c r="F484" s="1" t="s">
        <v>633</v>
      </c>
      <c r="G484" s="1" t="s">
        <v>8</v>
      </c>
      <c r="H484" s="1">
        <v>4110.3606499999996</v>
      </c>
      <c r="I484" s="1">
        <v>4272.0853559999996</v>
      </c>
      <c r="J484" s="1">
        <v>-2.5648599999999999</v>
      </c>
      <c r="K484" s="1">
        <v>-4.9089799999999997</v>
      </c>
      <c r="L484" s="1">
        <v>-10.41835</v>
      </c>
      <c r="M484" s="2">
        <f t="shared" si="166"/>
        <v>-9.5070965288064357</v>
      </c>
      <c r="N484" s="3">
        <f t="shared" si="167"/>
        <v>-3.3718415035075555E-2</v>
      </c>
      <c r="O484" s="2">
        <f t="shared" si="168"/>
        <v>-1.1118952383933696</v>
      </c>
      <c r="P484" s="9">
        <f t="shared" si="169"/>
        <v>-0.20064176719980509</v>
      </c>
    </row>
    <row r="485" spans="1:16" x14ac:dyDescent="0.25">
      <c r="A485" s="1" t="s">
        <v>624</v>
      </c>
      <c r="B485" s="1" t="s">
        <v>625</v>
      </c>
      <c r="C485" s="1" t="s">
        <v>16</v>
      </c>
      <c r="D485" s="1" t="s">
        <v>614</v>
      </c>
      <c r="E485" s="1" t="s">
        <v>630</v>
      </c>
      <c r="F485" s="1" t="s">
        <v>631</v>
      </c>
      <c r="G485" s="1" t="s">
        <v>8</v>
      </c>
      <c r="H485" s="1">
        <v>4047.6656950000001</v>
      </c>
      <c r="I485" s="1">
        <v>4122.7252479999997</v>
      </c>
      <c r="J485" s="1">
        <v>-2.5587800000000001</v>
      </c>
      <c r="K485" s="1">
        <v>-4.9107900000000004</v>
      </c>
      <c r="L485" s="1">
        <v>-10.421239999999999</v>
      </c>
      <c r="M485" s="2">
        <f t="shared" si="166"/>
        <v>-9.5099891900548563</v>
      </c>
      <c r="N485" s="3">
        <f t="shared" si="167"/>
        <v>-2.6704037186426444E-2</v>
      </c>
      <c r="O485" s="2">
        <f t="shared" si="168"/>
        <v>-1.1113614387155977</v>
      </c>
      <c r="P485" s="9">
        <f t="shared" si="169"/>
        <v>-0.20011062877045482</v>
      </c>
    </row>
    <row r="486" spans="1:16" x14ac:dyDescent="0.25">
      <c r="A486" s="1" t="s">
        <v>624</v>
      </c>
      <c r="B486" s="1" t="s">
        <v>625</v>
      </c>
      <c r="C486" s="1" t="s">
        <v>16</v>
      </c>
      <c r="D486" s="1" t="s">
        <v>614</v>
      </c>
      <c r="E486" s="1" t="s">
        <v>628</v>
      </c>
      <c r="F486" s="1" t="s">
        <v>629</v>
      </c>
      <c r="G486" s="1" t="s">
        <v>8</v>
      </c>
      <c r="H486" s="1">
        <v>3987.7242500000002</v>
      </c>
      <c r="I486" s="1">
        <v>4101.6998670000003</v>
      </c>
      <c r="J486" s="1">
        <v>-2.5615100000000002</v>
      </c>
      <c r="K486" s="1">
        <v>-4.9176599999999997</v>
      </c>
      <c r="L486" s="1">
        <v>-10.44036</v>
      </c>
      <c r="M486" s="2">
        <f t="shared" si="166"/>
        <v>-9.5291267966529638</v>
      </c>
      <c r="N486" s="3">
        <f t="shared" si="167"/>
        <v>-2.5887523706424886E-2</v>
      </c>
      <c r="O486" s="2">
        <f t="shared" si="168"/>
        <v>-1.1174861837674648</v>
      </c>
      <c r="P486" s="9">
        <f t="shared" si="169"/>
        <v>-0.2062529804204285</v>
      </c>
    </row>
    <row r="487" spans="1:16" x14ac:dyDescent="0.25">
      <c r="A487" s="1" t="s">
        <v>624</v>
      </c>
      <c r="B487" s="1" t="s">
        <v>625</v>
      </c>
      <c r="C487" s="1" t="s">
        <v>16</v>
      </c>
      <c r="D487" s="1" t="s">
        <v>614</v>
      </c>
      <c r="E487" s="1" t="s">
        <v>626</v>
      </c>
      <c r="F487" s="1" t="s">
        <v>627</v>
      </c>
      <c r="G487" s="1" t="s">
        <v>8</v>
      </c>
      <c r="H487" s="1">
        <v>3927.8111730000001</v>
      </c>
      <c r="I487" s="1">
        <v>4043.4557199999999</v>
      </c>
      <c r="J487" s="1">
        <v>-2.56941</v>
      </c>
      <c r="K487" s="1">
        <v>-4.9168900000000004</v>
      </c>
      <c r="L487" s="1">
        <v>-10.32813</v>
      </c>
      <c r="M487" s="2">
        <f t="shared" si="166"/>
        <v>-9.4167934499739268</v>
      </c>
      <c r="N487" s="3">
        <f t="shared" si="167"/>
        <v>-3.4185022896987771E-2</v>
      </c>
      <c r="O487" s="2">
        <f t="shared" si="168"/>
        <v>-1.0067127075968987</v>
      </c>
      <c r="P487" s="9">
        <f t="shared" si="169"/>
        <v>-9.5376157570825626E-2</v>
      </c>
    </row>
    <row r="488" spans="1:16" x14ac:dyDescent="0.25">
      <c r="J488" s="4">
        <f t="shared" ref="J488:P488" si="170">AVERAGE(J479:J487)</f>
        <v>-2.5613299999999999</v>
      </c>
      <c r="K488" s="4">
        <f t="shared" si="170"/>
        <v>-4.9118222222222228</v>
      </c>
      <c r="L488" s="4">
        <f t="shared" si="170"/>
        <v>-10.40349</v>
      </c>
      <c r="M488" s="4">
        <f t="shared" si="170"/>
        <v>-9.4922228450174071</v>
      </c>
      <c r="N488" s="4">
        <f t="shared" si="170"/>
        <v>-2.8721170232309183E-2</v>
      </c>
      <c r="O488" s="4">
        <f t="shared" si="170"/>
        <v>-1.0916588986156248</v>
      </c>
      <c r="P488" s="4">
        <f t="shared" si="170"/>
        <v>-0.18039174363303345</v>
      </c>
    </row>
    <row r="489" spans="1:16" ht="13.8" thickBot="1" x14ac:dyDescent="0.3">
      <c r="J489" s="14">
        <f>STDEV(J479:J487)</f>
        <v>5.8262723932202571E-3</v>
      </c>
      <c r="K489" s="14">
        <f t="shared" ref="K489:P489" si="171">STDEV(K479:K487)</f>
        <v>3.8109309157270555E-3</v>
      </c>
      <c r="L489" s="14">
        <f t="shared" si="171"/>
        <v>3.9008643913881362E-2</v>
      </c>
      <c r="M489" s="14">
        <f t="shared" si="171"/>
        <v>3.904456491360811E-2</v>
      </c>
      <c r="N489" s="14">
        <f t="shared" si="171"/>
        <v>4.9375910968814316E-3</v>
      </c>
      <c r="O489" s="14">
        <f t="shared" si="171"/>
        <v>3.9537010655037619E-2</v>
      </c>
      <c r="P489" s="14">
        <f t="shared" si="171"/>
        <v>3.9572330283068495E-2</v>
      </c>
    </row>
    <row r="491" spans="1:16" x14ac:dyDescent="0.25">
      <c r="A491" s="1" t="s">
        <v>644</v>
      </c>
      <c r="B491" s="1" t="s">
        <v>19</v>
      </c>
      <c r="C491" s="1" t="s">
        <v>16</v>
      </c>
      <c r="D491" s="1" t="s">
        <v>614</v>
      </c>
      <c r="E491" s="1" t="s">
        <v>652</v>
      </c>
      <c r="F491" s="1" t="s">
        <v>653</v>
      </c>
      <c r="G491" s="1" t="s">
        <v>7</v>
      </c>
      <c r="H491" s="1">
        <v>4070.4537289999998</v>
      </c>
      <c r="I491" s="1">
        <v>4055.8294409999999</v>
      </c>
      <c r="J491" s="1">
        <v>-2.6164999999999998</v>
      </c>
      <c r="K491" s="1">
        <v>-5.24139</v>
      </c>
      <c r="L491" s="1">
        <v>-11.665480000000001</v>
      </c>
      <c r="M491" s="2">
        <f>((1+L491/1000)/(1-0.92/1000)-1)*1000</f>
        <v>-10.755374944949381</v>
      </c>
      <c r="N491" s="3">
        <f>J491-1000*((1+K491/1000)^0.515-1)</f>
        <v>8.6255711122217971E-2</v>
      </c>
      <c r="O491" s="2">
        <f>L491-1000*((1+K491/1000)^1.9-1)</f>
        <v>-1.7303318143181361</v>
      </c>
      <c r="P491" s="9">
        <f>M491-1000*((1+K491/1000)^1.9-1)</f>
        <v>-0.82022675926751631</v>
      </c>
    </row>
    <row r="492" spans="1:16" x14ac:dyDescent="0.25">
      <c r="A492" s="1" t="s">
        <v>644</v>
      </c>
      <c r="B492" s="1" t="s">
        <v>19</v>
      </c>
      <c r="C492" s="1" t="s">
        <v>16</v>
      </c>
      <c r="D492" s="1" t="s">
        <v>614</v>
      </c>
      <c r="E492" s="1" t="s">
        <v>21</v>
      </c>
      <c r="F492" s="1" t="s">
        <v>651</v>
      </c>
      <c r="G492" s="1" t="s">
        <v>7</v>
      </c>
      <c r="H492" s="1">
        <v>4028.3461000000002</v>
      </c>
      <c r="I492" s="1">
        <v>4019.0823839999998</v>
      </c>
      <c r="J492" s="1">
        <v>-2.6103499999999999</v>
      </c>
      <c r="K492" s="1">
        <v>-5.2375800000000003</v>
      </c>
      <c r="L492" s="1">
        <v>-11.747310000000001</v>
      </c>
      <c r="M492" s="2">
        <f>((1+L492/1000)/(1-0.92/1000)-1)*1000</f>
        <v>-10.837280297874008</v>
      </c>
      <c r="N492" s="3">
        <f>J492-1000*((1+K492/1000)^0.515-1)</f>
        <v>9.0438555522137865E-2</v>
      </c>
      <c r="O492" s="2">
        <f>L492-1000*((1+K492/1000)^1.9-1)</f>
        <v>-1.8193666695896393</v>
      </c>
      <c r="P492" s="9">
        <f>M492-1000*((1+K492/1000)^1.9-1)</f>
        <v>-0.90933696746364667</v>
      </c>
    </row>
    <row r="493" spans="1:16" x14ac:dyDescent="0.25">
      <c r="A493" s="1" t="s">
        <v>644</v>
      </c>
      <c r="B493" s="1" t="s">
        <v>19</v>
      </c>
      <c r="C493" s="1" t="s">
        <v>16</v>
      </c>
      <c r="D493" s="1" t="s">
        <v>614</v>
      </c>
      <c r="E493" s="1" t="s">
        <v>649</v>
      </c>
      <c r="F493" s="1" t="s">
        <v>650</v>
      </c>
      <c r="G493" s="1" t="s">
        <v>7</v>
      </c>
      <c r="H493" s="1">
        <v>3999.8041330000001</v>
      </c>
      <c r="I493" s="1">
        <v>3980.7575649999999</v>
      </c>
      <c r="J493" s="1">
        <v>-2.6187499999999999</v>
      </c>
      <c r="K493" s="1">
        <v>-5.2300300000000002</v>
      </c>
      <c r="L493" s="1">
        <v>-11.65593</v>
      </c>
      <c r="M493" s="2">
        <f>((1+L493/1000)/(1-0.92/1000)-1)*1000</f>
        <v>-10.74581615085879</v>
      </c>
      <c r="N493" s="3">
        <f>J493-1000*((1+K493/1000)^0.515-1)</f>
        <v>7.814039708365117E-2</v>
      </c>
      <c r="O493" s="2">
        <f>L493-1000*((1+K493/1000)^1.9-1)</f>
        <v>-1.7422640808333529</v>
      </c>
      <c r="P493" s="9">
        <f>M493-1000*((1+K493/1000)^1.9-1)</f>
        <v>-0.83215023169214319</v>
      </c>
    </row>
    <row r="494" spans="1:16" x14ac:dyDescent="0.25">
      <c r="A494" s="1" t="s">
        <v>644</v>
      </c>
      <c r="B494" s="1" t="s">
        <v>19</v>
      </c>
      <c r="C494" s="1" t="s">
        <v>16</v>
      </c>
      <c r="D494" s="1" t="s">
        <v>614</v>
      </c>
      <c r="E494" s="1" t="s">
        <v>647</v>
      </c>
      <c r="F494" s="1" t="s">
        <v>648</v>
      </c>
      <c r="G494" s="1" t="s">
        <v>7</v>
      </c>
      <c r="H494" s="1">
        <v>3971.563705</v>
      </c>
      <c r="I494" s="1">
        <v>3944.2147869999999</v>
      </c>
      <c r="J494" s="1">
        <v>-2.6113300000000002</v>
      </c>
      <c r="K494" s="1">
        <v>-5.2370799999999997</v>
      </c>
      <c r="L494" s="1">
        <v>-11.648149999999999</v>
      </c>
      <c r="M494" s="2">
        <f>((1+L494/1000)/(1-0.92/1000)-1)*1000</f>
        <v>-10.738028986667647</v>
      </c>
      <c r="N494" s="3">
        <f>J494-1000*((1+K494/1000)^0.515-1)</f>
        <v>8.9200398890510346E-2</v>
      </c>
      <c r="O494" s="2">
        <f>L494-1000*((1+K494/1000)^1.9-1)</f>
        <v>-1.7211521904975413</v>
      </c>
      <c r="P494" s="9">
        <f>M494-1000*((1+K494/1000)^1.9-1)</f>
        <v>-0.81103117716518902</v>
      </c>
    </row>
    <row r="495" spans="1:16" x14ac:dyDescent="0.25">
      <c r="A495" s="1" t="s">
        <v>644</v>
      </c>
      <c r="B495" s="1" t="s">
        <v>19</v>
      </c>
      <c r="C495" s="1" t="s">
        <v>16</v>
      </c>
      <c r="D495" s="1" t="s">
        <v>614</v>
      </c>
      <c r="E495" s="1" t="s">
        <v>645</v>
      </c>
      <c r="F495" s="1" t="s">
        <v>646</v>
      </c>
      <c r="G495" s="1" t="s">
        <v>7</v>
      </c>
      <c r="H495" s="1">
        <v>3941.4116049999998</v>
      </c>
      <c r="I495" s="1">
        <v>3909.2404780000002</v>
      </c>
      <c r="J495" s="1">
        <v>-2.6135899999999999</v>
      </c>
      <c r="K495" s="1">
        <v>-5.2384500000000003</v>
      </c>
      <c r="L495" s="1">
        <v>-11.80879</v>
      </c>
      <c r="M495" s="2">
        <f>((1+L495/1000)/(1-0.92/1000)-1)*1000</f>
        <v>-10.898816911558583</v>
      </c>
      <c r="N495" s="3">
        <f>J495-1000*((1+K495/1000)^0.515-1)</f>
        <v>8.7647748211293841E-2</v>
      </c>
      <c r="O495" s="2">
        <f>L495-1000*((1+K495/1000)^1.9-1)</f>
        <v>-1.8792014642292489</v>
      </c>
      <c r="P495" s="9">
        <f>M495-1000*((1+K495/1000)^1.9-1)</f>
        <v>-0.96922837578783216</v>
      </c>
    </row>
    <row r="496" spans="1:16" x14ac:dyDescent="0.25">
      <c r="J496" s="4">
        <f t="shared" ref="J496:P496" si="172">AVERAGE(J491:J495)</f>
        <v>-2.6141040000000002</v>
      </c>
      <c r="K496" s="4">
        <f t="shared" si="172"/>
        <v>-5.2369059999999994</v>
      </c>
      <c r="L496" s="4">
        <f t="shared" si="172"/>
        <v>-11.705132000000001</v>
      </c>
      <c r="M496" s="4">
        <f t="shared" si="172"/>
        <v>-10.795063458381682</v>
      </c>
      <c r="N496" s="4">
        <f t="shared" si="172"/>
        <v>8.6336562165962236E-2</v>
      </c>
      <c r="O496" s="4">
        <f t="shared" si="172"/>
        <v>-1.7784632438935837</v>
      </c>
      <c r="P496" s="4">
        <f t="shared" si="172"/>
        <v>-0.8683947022752655</v>
      </c>
    </row>
    <row r="497" spans="1:16" ht="13.8" thickBot="1" x14ac:dyDescent="0.3">
      <c r="J497" s="14">
        <f>STDEV(J491:J495)</f>
        <v>3.5134712180405737E-3</v>
      </c>
      <c r="K497" s="14">
        <f t="shared" ref="K497:P497" si="173">STDEV(K491:K495)</f>
        <v>4.1908865410554448E-3</v>
      </c>
      <c r="L497" s="14">
        <f t="shared" si="173"/>
        <v>7.029230199673385E-2</v>
      </c>
      <c r="M497" s="14">
        <f t="shared" si="173"/>
        <v>7.0357030464750961E-2</v>
      </c>
      <c r="N497" s="14">
        <f t="shared" si="173"/>
        <v>4.8458946045137393E-3</v>
      </c>
      <c r="O497" s="14">
        <f t="shared" si="173"/>
        <v>6.8434001108132012E-2</v>
      </c>
      <c r="P497" s="14">
        <f t="shared" si="173"/>
        <v>6.8498330613412733E-2</v>
      </c>
    </row>
    <row r="499" spans="1:16" x14ac:dyDescent="0.25">
      <c r="A499" s="1" t="s">
        <v>654</v>
      </c>
      <c r="B499" s="1" t="s">
        <v>19</v>
      </c>
      <c r="C499" s="1" t="s">
        <v>16</v>
      </c>
      <c r="D499" s="1" t="s">
        <v>655</v>
      </c>
      <c r="E499" s="1" t="s">
        <v>663</v>
      </c>
      <c r="F499" s="1" t="s">
        <v>664</v>
      </c>
      <c r="G499" s="1" t="s">
        <v>7</v>
      </c>
      <c r="H499" s="1">
        <v>3979.846978</v>
      </c>
      <c r="I499" s="1">
        <v>4005.342384</v>
      </c>
      <c r="J499" s="1">
        <v>-2.60493</v>
      </c>
      <c r="K499" s="1">
        <v>-5.2349899999999998</v>
      </c>
      <c r="L499" s="1">
        <v>-11.7568</v>
      </c>
      <c r="M499" s="2">
        <f>((1+L499/1000)/(1-0.92/1000)-1)*1000</f>
        <v>-10.846779036713716</v>
      </c>
      <c r="N499" s="3">
        <f>J499-1000*((1+K499/1000)^0.515-1)</f>
        <v>9.452130485149679E-2</v>
      </c>
      <c r="O499" s="2">
        <f>L499-1000*((1+K499/1000)^1.9-1)</f>
        <v>-1.8337544725234185</v>
      </c>
      <c r="P499" s="9">
        <f>M499-1000*((1+K499/1000)^1.9-1)</f>
        <v>-0.9237335092371346</v>
      </c>
    </row>
    <row r="500" spans="1:16" x14ac:dyDescent="0.25">
      <c r="A500" s="1" t="s">
        <v>654</v>
      </c>
      <c r="B500" s="1" t="s">
        <v>19</v>
      </c>
      <c r="C500" s="1" t="s">
        <v>16</v>
      </c>
      <c r="D500" s="1" t="s">
        <v>655</v>
      </c>
      <c r="E500" s="1" t="s">
        <v>5</v>
      </c>
      <c r="F500" s="1" t="s">
        <v>662</v>
      </c>
      <c r="G500" s="1" t="s">
        <v>7</v>
      </c>
      <c r="H500" s="1">
        <v>3921.3898899999999</v>
      </c>
      <c r="I500" s="1">
        <v>3944.6664649999998</v>
      </c>
      <c r="J500" s="1">
        <v>-2.6085500000000001</v>
      </c>
      <c r="K500" s="1">
        <v>-5.2359499999999999</v>
      </c>
      <c r="L500" s="1">
        <v>-11.66452</v>
      </c>
      <c r="M500" s="2">
        <f>((1+L500/1000)/(1-0.92/1000)-1)*1000</f>
        <v>-10.754414060936025</v>
      </c>
      <c r="N500" s="3">
        <f>J500-1000*((1+K500/1000)^0.515-1)</f>
        <v>9.1396965134758368E-2</v>
      </c>
      <c r="O500" s="2">
        <f>L500-1000*((1+K500/1000)^1.9-1)</f>
        <v>-1.7396590693252048</v>
      </c>
      <c r="P500" s="9">
        <f>M500-1000*((1+K500/1000)^1.9-1)</f>
        <v>-0.82955313026123001</v>
      </c>
    </row>
    <row r="501" spans="1:16" x14ac:dyDescent="0.25">
      <c r="A501" s="1" t="s">
        <v>654</v>
      </c>
      <c r="B501" s="1" t="s">
        <v>19</v>
      </c>
      <c r="C501" s="1" t="s">
        <v>16</v>
      </c>
      <c r="D501" s="1" t="s">
        <v>655</v>
      </c>
      <c r="E501" s="1" t="s">
        <v>660</v>
      </c>
      <c r="F501" s="1" t="s">
        <v>661</v>
      </c>
      <c r="G501" s="1" t="s">
        <v>7</v>
      </c>
      <c r="H501" s="1">
        <v>3874.4073290000001</v>
      </c>
      <c r="I501" s="1">
        <v>3889.2738810000001</v>
      </c>
      <c r="J501" s="1">
        <v>-2.6101000000000001</v>
      </c>
      <c r="K501" s="1">
        <v>-5.2377500000000001</v>
      </c>
      <c r="L501" s="1">
        <v>-11.68303</v>
      </c>
      <c r="M501" s="2">
        <f>((1+L501/1000)/(1-0.92/1000)-1)*1000</f>
        <v>-10.772941105817392</v>
      </c>
      <c r="N501" s="3">
        <f>J501-1000*((1+K501/1000)^0.515-1)</f>
        <v>9.0776328791346117E-2</v>
      </c>
      <c r="O501" s="2">
        <f>L501-1000*((1+K501/1000)^1.9-1)</f>
        <v>-1.7547651925781853</v>
      </c>
      <c r="P501" s="9">
        <f>M501-1000*((1+K501/1000)^1.9-1)</f>
        <v>-0.84467629839557645</v>
      </c>
    </row>
    <row r="502" spans="1:16" x14ac:dyDescent="0.25">
      <c r="A502" s="1" t="s">
        <v>654</v>
      </c>
      <c r="B502" s="1" t="s">
        <v>19</v>
      </c>
      <c r="C502" s="1" t="s">
        <v>16</v>
      </c>
      <c r="D502" s="1" t="s">
        <v>655</v>
      </c>
      <c r="E502" s="1" t="s">
        <v>658</v>
      </c>
      <c r="F502" s="1" t="s">
        <v>659</v>
      </c>
      <c r="G502" s="1" t="s">
        <v>7</v>
      </c>
      <c r="H502" s="1">
        <v>3834.7148000000002</v>
      </c>
      <c r="I502" s="1">
        <v>3843.8400790000001</v>
      </c>
      <c r="J502" s="1">
        <v>-2.6055299999999999</v>
      </c>
      <c r="K502" s="1">
        <v>-5.2416999999999998</v>
      </c>
      <c r="L502" s="1">
        <v>-11.75081</v>
      </c>
      <c r="M502" s="2">
        <f>((1+L502/1000)/(1-0.92/1000)-1)*1000</f>
        <v>-10.840783520839171</v>
      </c>
      <c r="N502" s="3">
        <f>J502-1000*((1+K502/1000)^0.515-1)</f>
        <v>9.7385768562852526E-2</v>
      </c>
      <c r="O502" s="2">
        <f>L502-1000*((1+K502/1000)^1.9-1)</f>
        <v>-1.8150755935907306</v>
      </c>
      <c r="P502" s="9">
        <f>M502-1000*((1+K502/1000)^1.9-1)</f>
        <v>-0.90504911442990199</v>
      </c>
    </row>
    <row r="503" spans="1:16" x14ac:dyDescent="0.25">
      <c r="A503" s="1" t="s">
        <v>654</v>
      </c>
      <c r="B503" s="1" t="s">
        <v>19</v>
      </c>
      <c r="C503" s="1" t="s">
        <v>16</v>
      </c>
      <c r="D503" s="1" t="s">
        <v>655</v>
      </c>
      <c r="E503" s="1" t="s">
        <v>656</v>
      </c>
      <c r="F503" s="1" t="s">
        <v>657</v>
      </c>
      <c r="G503" s="1" t="s">
        <v>7</v>
      </c>
      <c r="H503" s="1">
        <v>3804.6378500000001</v>
      </c>
      <c r="I503" s="1">
        <v>3802.5766829999998</v>
      </c>
      <c r="J503" s="1">
        <v>-2.6234600000000001</v>
      </c>
      <c r="K503" s="1">
        <v>-5.2354000000000003</v>
      </c>
      <c r="L503" s="1">
        <v>-11.72505</v>
      </c>
      <c r="M503" s="2">
        <f>((1+L503/1000)/(1-0.92/1000)-1)*1000</f>
        <v>-10.814999799815816</v>
      </c>
      <c r="N503" s="3">
        <f>J503-1000*((1+K503/1000)^0.515-1)</f>
        <v>7.6202993069118374E-2</v>
      </c>
      <c r="O503" s="2">
        <f>L503-1000*((1+K503/1000)^1.9-1)</f>
        <v>-1.8012291438812404</v>
      </c>
      <c r="P503" s="9">
        <f>M503-1000*((1+K503/1000)^1.9-1)</f>
        <v>-0.89117894369705652</v>
      </c>
    </row>
    <row r="504" spans="1:16" x14ac:dyDescent="0.25">
      <c r="J504" s="4">
        <f t="shared" ref="J504:P504" si="174">AVERAGE(J499:J503)</f>
        <v>-2.6105140000000002</v>
      </c>
      <c r="K504" s="4">
        <f t="shared" si="174"/>
        <v>-5.2371579999999991</v>
      </c>
      <c r="L504" s="4">
        <f t="shared" si="174"/>
        <v>-11.716042000000002</v>
      </c>
      <c r="M504" s="4">
        <f t="shared" si="174"/>
        <v>-10.805983504824423</v>
      </c>
      <c r="N504" s="4">
        <f t="shared" si="174"/>
        <v>9.0056672081914438E-2</v>
      </c>
      <c r="O504" s="4">
        <f t="shared" si="174"/>
        <v>-1.788896694379756</v>
      </c>
      <c r="P504" s="4">
        <f t="shared" si="174"/>
        <v>-0.87883819920417994</v>
      </c>
    </row>
    <row r="505" spans="1:16" ht="13.8" thickBot="1" x14ac:dyDescent="0.3">
      <c r="J505" s="14">
        <f>STDEV(J499:J503)</f>
        <v>7.5440194856588871E-3</v>
      </c>
      <c r="K505" s="14">
        <f t="shared" ref="K505:P505" si="175">STDEV(K499:K503)</f>
        <v>2.7491034902308838E-3</v>
      </c>
      <c r="L505" s="14">
        <f t="shared" si="175"/>
        <v>4.0912959682721517E-2</v>
      </c>
      <c r="M505" s="14">
        <f t="shared" si="175"/>
        <v>4.0950634266233854E-2</v>
      </c>
      <c r="N505" s="14">
        <f t="shared" si="175"/>
        <v>8.1836317492700872E-3</v>
      </c>
      <c r="O505" s="14">
        <f t="shared" si="175"/>
        <v>4.0121526238523969E-2</v>
      </c>
      <c r="P505" s="14">
        <f t="shared" si="175"/>
        <v>4.0158898148890246E-2</v>
      </c>
    </row>
    <row r="507" spans="1:16" x14ac:dyDescent="0.25">
      <c r="A507" s="1" t="s">
        <v>665</v>
      </c>
      <c r="B507" s="1" t="s">
        <v>666</v>
      </c>
      <c r="C507" s="1" t="s">
        <v>16</v>
      </c>
      <c r="D507" s="1" t="s">
        <v>655</v>
      </c>
      <c r="E507" s="1" t="s">
        <v>683</v>
      </c>
      <c r="F507" s="1" t="s">
        <v>684</v>
      </c>
      <c r="G507" s="1" t="s">
        <v>8</v>
      </c>
      <c r="H507" s="1">
        <v>4194.7657950000003</v>
      </c>
      <c r="I507" s="1">
        <v>4325.219212</v>
      </c>
      <c r="J507" s="1">
        <v>-2.6331500000000001</v>
      </c>
      <c r="K507" s="1">
        <v>-5.0636200000000002</v>
      </c>
      <c r="L507" s="1">
        <v>-10.598380000000001</v>
      </c>
      <c r="M507" s="2">
        <f t="shared" ref="M507:M515" si="176">((1+L507/1000)/(1-0.92/1000)-1)*1000</f>
        <v>-9.687292308924178</v>
      </c>
      <c r="N507" s="3">
        <f t="shared" ref="N507:N515" si="177">J507-1000*((1+K507/1000)^0.515-1)</f>
        <v>-2.2175502097848021E-2</v>
      </c>
      <c r="O507" s="2">
        <f t="shared" ref="O507:O515" si="178">L507-1000*((1+K507/1000)^1.9-1)</f>
        <v>-0.99942811700513445</v>
      </c>
      <c r="P507" s="9">
        <f t="shared" ref="P507:P515" si="179">M507-1000*((1+K507/1000)^1.9-1)</f>
        <v>-8.8340425929311905E-2</v>
      </c>
    </row>
    <row r="508" spans="1:16" x14ac:dyDescent="0.25">
      <c r="A508" s="1" t="s">
        <v>665</v>
      </c>
      <c r="B508" s="1" t="s">
        <v>666</v>
      </c>
      <c r="C508" s="1" t="s">
        <v>16</v>
      </c>
      <c r="D508" s="1" t="s">
        <v>655</v>
      </c>
      <c r="E508" s="1" t="s">
        <v>681</v>
      </c>
      <c r="F508" s="1" t="s">
        <v>682</v>
      </c>
      <c r="G508" s="1" t="s">
        <v>8</v>
      </c>
      <c r="H508" s="1">
        <v>4089.0029509999999</v>
      </c>
      <c r="I508" s="1">
        <v>4185.4971029999997</v>
      </c>
      <c r="J508" s="1">
        <v>-2.6291799999999999</v>
      </c>
      <c r="K508" s="1">
        <v>-5.0587600000000004</v>
      </c>
      <c r="L508" s="1">
        <v>-10.62318</v>
      </c>
      <c r="M508" s="2">
        <f t="shared" si="176"/>
        <v>-9.7121151459341739</v>
      </c>
      <c r="N508" s="3">
        <f t="shared" si="177"/>
        <v>-2.0714569094462121E-2</v>
      </c>
      <c r="O508" s="2">
        <f t="shared" si="178"/>
        <v>-1.0334200448155926</v>
      </c>
      <c r="P508" s="9">
        <f t="shared" si="179"/>
        <v>-0.12235519074976686</v>
      </c>
    </row>
    <row r="509" spans="1:16" x14ac:dyDescent="0.25">
      <c r="A509" s="1" t="s">
        <v>665</v>
      </c>
      <c r="B509" s="1" t="s">
        <v>666</v>
      </c>
      <c r="C509" s="1" t="s">
        <v>16</v>
      </c>
      <c r="D509" s="1" t="s">
        <v>655</v>
      </c>
      <c r="E509" s="1" t="s">
        <v>679</v>
      </c>
      <c r="F509" s="1" t="s">
        <v>680</v>
      </c>
      <c r="G509" s="1" t="s">
        <v>8</v>
      </c>
      <c r="H509" s="1">
        <v>3992.2306530000001</v>
      </c>
      <c r="I509" s="1">
        <v>4125.918103</v>
      </c>
      <c r="J509" s="1">
        <v>-2.6151599999999999</v>
      </c>
      <c r="K509" s="1">
        <v>-5.0627599999999999</v>
      </c>
      <c r="L509" s="1">
        <v>-10.55992</v>
      </c>
      <c r="M509" s="2">
        <f t="shared" si="176"/>
        <v>-9.6487968931415757</v>
      </c>
      <c r="N509" s="3">
        <f t="shared" si="177"/>
        <v>-4.62949380991029E-3</v>
      </c>
      <c r="O509" s="2">
        <f t="shared" si="178"/>
        <v>-0.96259466918940895</v>
      </c>
      <c r="P509" s="9">
        <f t="shared" si="179"/>
        <v>-5.147156233098471E-2</v>
      </c>
    </row>
    <row r="510" spans="1:16" x14ac:dyDescent="0.25">
      <c r="A510" s="1" t="s">
        <v>665</v>
      </c>
      <c r="B510" s="1" t="s">
        <v>666</v>
      </c>
      <c r="C510" s="1" t="s">
        <v>16</v>
      </c>
      <c r="D510" s="1" t="s">
        <v>655</v>
      </c>
      <c r="E510" s="1" t="s">
        <v>677</v>
      </c>
      <c r="F510" s="1" t="s">
        <v>678</v>
      </c>
      <c r="G510" s="1" t="s">
        <v>8</v>
      </c>
      <c r="H510" s="1">
        <v>3899.6694360000001</v>
      </c>
      <c r="I510" s="1">
        <v>3983.415884</v>
      </c>
      <c r="J510" s="1">
        <v>-2.6099000000000001</v>
      </c>
      <c r="K510" s="1">
        <v>-5.0631399999999998</v>
      </c>
      <c r="L510" s="1">
        <v>-10.61764</v>
      </c>
      <c r="M510" s="2">
        <f t="shared" si="176"/>
        <v>-9.7065700444408662</v>
      </c>
      <c r="N510" s="3">
        <f t="shared" si="177"/>
        <v>8.2668855144563125E-4</v>
      </c>
      <c r="O510" s="2">
        <f t="shared" si="178"/>
        <v>-1.0195959599288589</v>
      </c>
      <c r="P510" s="9">
        <f t="shared" si="179"/>
        <v>-0.10852600436972537</v>
      </c>
    </row>
    <row r="511" spans="1:16" x14ac:dyDescent="0.25">
      <c r="A511" s="1" t="s">
        <v>665</v>
      </c>
      <c r="B511" s="1" t="s">
        <v>666</v>
      </c>
      <c r="C511" s="1" t="s">
        <v>16</v>
      </c>
      <c r="D511" s="1" t="s">
        <v>655</v>
      </c>
      <c r="E511" s="1" t="s">
        <v>675</v>
      </c>
      <c r="F511" s="1" t="s">
        <v>676</v>
      </c>
      <c r="G511" s="1" t="s">
        <v>8</v>
      </c>
      <c r="H511" s="1">
        <v>3807.281281</v>
      </c>
      <c r="I511" s="1">
        <v>3919.8340779999999</v>
      </c>
      <c r="J511" s="1">
        <v>-2.6299600000000001</v>
      </c>
      <c r="K511" s="1">
        <v>-5.0662599999999998</v>
      </c>
      <c r="L511" s="1">
        <v>-10.570510000000001</v>
      </c>
      <c r="M511" s="2">
        <f t="shared" si="176"/>
        <v>-9.6593966449132207</v>
      </c>
      <c r="N511" s="3">
        <f t="shared" si="177"/>
        <v>-1.7622549632847484E-2</v>
      </c>
      <c r="O511" s="2">
        <f t="shared" si="178"/>
        <v>-0.96656498797167423</v>
      </c>
      <c r="P511" s="9">
        <f t="shared" si="179"/>
        <v>-5.5451632884894408E-2</v>
      </c>
    </row>
    <row r="512" spans="1:16" x14ac:dyDescent="0.25">
      <c r="A512" s="1" t="s">
        <v>665</v>
      </c>
      <c r="B512" s="1" t="s">
        <v>666</v>
      </c>
      <c r="C512" s="1" t="s">
        <v>16</v>
      </c>
      <c r="D512" s="1" t="s">
        <v>655</v>
      </c>
      <c r="E512" s="1" t="s">
        <v>673</v>
      </c>
      <c r="F512" s="1" t="s">
        <v>674</v>
      </c>
      <c r="G512" s="1" t="s">
        <v>8</v>
      </c>
      <c r="H512" s="1">
        <v>3720.155636</v>
      </c>
      <c r="I512" s="1">
        <v>3819.0416639999999</v>
      </c>
      <c r="J512" s="1">
        <v>-2.6124299999999998</v>
      </c>
      <c r="K512" s="1">
        <v>-5.0601399999999996</v>
      </c>
      <c r="L512" s="1">
        <v>-10.57896</v>
      </c>
      <c r="M512" s="2">
        <f t="shared" si="176"/>
        <v>-9.6678544260719868</v>
      </c>
      <c r="N512" s="3">
        <f t="shared" si="177"/>
        <v>-3.2521185763254579E-3</v>
      </c>
      <c r="O512" s="2">
        <f t="shared" si="178"/>
        <v>-0.98658998713172075</v>
      </c>
      <c r="P512" s="9">
        <f t="shared" si="179"/>
        <v>-7.5484413203707135E-2</v>
      </c>
    </row>
    <row r="513" spans="1:16" x14ac:dyDescent="0.25">
      <c r="A513" s="1" t="s">
        <v>665</v>
      </c>
      <c r="B513" s="1" t="s">
        <v>666</v>
      </c>
      <c r="C513" s="1" t="s">
        <v>16</v>
      </c>
      <c r="D513" s="1" t="s">
        <v>655</v>
      </c>
      <c r="E513" s="1" t="s">
        <v>671</v>
      </c>
      <c r="F513" s="1" t="s">
        <v>672</v>
      </c>
      <c r="G513" s="1" t="s">
        <v>8</v>
      </c>
      <c r="H513" s="1">
        <v>3633.162018</v>
      </c>
      <c r="I513" s="1">
        <v>3710.582684</v>
      </c>
      <c r="J513" s="1">
        <v>-2.6257799999999998</v>
      </c>
      <c r="K513" s="1">
        <v>-5.0642500000000004</v>
      </c>
      <c r="L513" s="1">
        <v>-10.67141</v>
      </c>
      <c r="M513" s="2">
        <f t="shared" si="176"/>
        <v>-9.7603895583937561</v>
      </c>
      <c r="N513" s="3">
        <f t="shared" si="177"/>
        <v>-1.4480252237136781E-2</v>
      </c>
      <c r="O513" s="2">
        <f t="shared" si="178"/>
        <v>-1.0712665737662785</v>
      </c>
      <c r="P513" s="9">
        <f t="shared" si="179"/>
        <v>-0.1602461321600348</v>
      </c>
    </row>
    <row r="514" spans="1:16" x14ac:dyDescent="0.25">
      <c r="A514" s="1" t="s">
        <v>665</v>
      </c>
      <c r="B514" s="1" t="s">
        <v>666</v>
      </c>
      <c r="C514" s="1" t="s">
        <v>16</v>
      </c>
      <c r="D514" s="1" t="s">
        <v>655</v>
      </c>
      <c r="E514" s="1" t="s">
        <v>669</v>
      </c>
      <c r="F514" s="1" t="s">
        <v>670</v>
      </c>
      <c r="G514" s="1" t="s">
        <v>8</v>
      </c>
      <c r="H514" s="1">
        <v>3551.8755329999999</v>
      </c>
      <c r="I514" s="1">
        <v>3503.4419800000001</v>
      </c>
      <c r="J514" s="1">
        <v>-2.6181800000000002</v>
      </c>
      <c r="K514" s="1">
        <v>-5.0587</v>
      </c>
      <c r="L514" s="1">
        <v>-10.5755</v>
      </c>
      <c r="M514" s="2">
        <f t="shared" si="176"/>
        <v>-9.6643912399406737</v>
      </c>
      <c r="N514" s="3">
        <f t="shared" si="177"/>
        <v>-9.7455451931485193E-3</v>
      </c>
      <c r="O514" s="2">
        <f t="shared" si="178"/>
        <v>-0.98585352565853768</v>
      </c>
      <c r="P514" s="9">
        <f t="shared" si="179"/>
        <v>-7.4744765599211505E-2</v>
      </c>
    </row>
    <row r="515" spans="1:16" x14ac:dyDescent="0.25">
      <c r="A515" s="1" t="s">
        <v>665</v>
      </c>
      <c r="B515" s="1" t="s">
        <v>666</v>
      </c>
      <c r="C515" s="1" t="s">
        <v>16</v>
      </c>
      <c r="D515" s="1" t="s">
        <v>655</v>
      </c>
      <c r="E515" s="1" t="s">
        <v>667</v>
      </c>
      <c r="F515" s="1" t="s">
        <v>668</v>
      </c>
      <c r="G515" s="1" t="s">
        <v>8</v>
      </c>
      <c r="H515" s="1">
        <v>3472.767992</v>
      </c>
      <c r="I515" s="1">
        <v>3464.8424970000001</v>
      </c>
      <c r="J515" s="1">
        <v>-2.6079599999999998</v>
      </c>
      <c r="K515" s="1">
        <v>-5.0640499999999999</v>
      </c>
      <c r="L515" s="1">
        <v>-10.650040000000001</v>
      </c>
      <c r="M515" s="2">
        <f t="shared" si="176"/>
        <v>-9.7389998798894659</v>
      </c>
      <c r="N515" s="3">
        <f t="shared" si="177"/>
        <v>3.2364938280164957E-3</v>
      </c>
      <c r="O515" s="2">
        <f t="shared" si="178"/>
        <v>-1.0502748413876173</v>
      </c>
      <c r="P515" s="9">
        <f t="shared" si="179"/>
        <v>-0.13923472127708258</v>
      </c>
    </row>
    <row r="516" spans="1:16" x14ac:dyDescent="0.25">
      <c r="J516" s="4">
        <f t="shared" ref="J516:P516" si="180">AVERAGE(J507:J515)</f>
        <v>-2.6201888888888885</v>
      </c>
      <c r="K516" s="4">
        <f t="shared" si="180"/>
        <v>-5.0624088888888892</v>
      </c>
      <c r="L516" s="4">
        <f t="shared" si="180"/>
        <v>-10.605060000000002</v>
      </c>
      <c r="M516" s="4">
        <f t="shared" si="180"/>
        <v>-9.6939784601833221</v>
      </c>
      <c r="N516" s="4">
        <f t="shared" si="180"/>
        <v>-9.8396498069129503E-3</v>
      </c>
      <c r="O516" s="4">
        <f t="shared" si="180"/>
        <v>-1.0083987452060914</v>
      </c>
      <c r="P516" s="4">
        <f t="shared" si="180"/>
        <v>-9.7317205389413255E-2</v>
      </c>
    </row>
    <row r="517" spans="1:16" ht="13.8" thickBot="1" x14ac:dyDescent="0.3">
      <c r="J517" s="14">
        <f>STDEV(J507:J515)</f>
        <v>9.4901151790224118E-3</v>
      </c>
      <c r="K517" s="14">
        <f t="shared" ref="K517:P517" si="181">STDEV(K507:K515)</f>
        <v>2.6281335793887908E-3</v>
      </c>
      <c r="L517" s="14">
        <f t="shared" si="181"/>
        <v>3.8312957664476843E-2</v>
      </c>
      <c r="M517" s="14">
        <f t="shared" si="181"/>
        <v>3.8348238043509307E-2</v>
      </c>
      <c r="N517" s="14">
        <f t="shared" si="181"/>
        <v>9.4064625199387873E-3</v>
      </c>
      <c r="O517" s="14">
        <f t="shared" si="181"/>
        <v>3.7699257284755427E-2</v>
      </c>
      <c r="P517" s="14">
        <f t="shared" si="181"/>
        <v>3.7734240781641795E-2</v>
      </c>
    </row>
    <row r="519" spans="1:16" x14ac:dyDescent="0.25">
      <c r="A519" s="1" t="s">
        <v>685</v>
      </c>
      <c r="B519" s="1" t="s">
        <v>19</v>
      </c>
      <c r="C519" s="1" t="s">
        <v>16</v>
      </c>
      <c r="D519" s="1" t="s">
        <v>655</v>
      </c>
      <c r="E519" s="1" t="s">
        <v>694</v>
      </c>
      <c r="F519" s="1" t="s">
        <v>695</v>
      </c>
      <c r="G519" s="1" t="s">
        <v>7</v>
      </c>
      <c r="H519" s="1">
        <v>3803.041506</v>
      </c>
      <c r="I519" s="1">
        <v>3868.8219610000001</v>
      </c>
      <c r="J519" s="1">
        <v>-2.6191900000000001</v>
      </c>
      <c r="K519" s="1">
        <v>-5.2383800000000003</v>
      </c>
      <c r="L519" s="1">
        <v>-11.73986</v>
      </c>
      <c r="M519" s="2">
        <f>((1+L519/1000)/(1-0.92/1000)-1)*1000</f>
        <v>-10.829823437562558</v>
      </c>
      <c r="N519" s="3">
        <f>J519-1000*((1+K519/1000)^0.515-1)</f>
        <v>8.2011606263747705E-2</v>
      </c>
      <c r="O519" s="2">
        <f>L519-1000*((1+K519/1000)^1.9-1)</f>
        <v>-1.8104038370264171</v>
      </c>
      <c r="P519" s="9">
        <f>M519-1000*((1+K519/1000)^1.9-1)</f>
        <v>-0.90036727458897481</v>
      </c>
    </row>
    <row r="520" spans="1:16" x14ac:dyDescent="0.25">
      <c r="A520" s="1" t="s">
        <v>685</v>
      </c>
      <c r="B520" s="1" t="s">
        <v>19</v>
      </c>
      <c r="C520" s="1" t="s">
        <v>16</v>
      </c>
      <c r="D520" s="1" t="s">
        <v>655</v>
      </c>
      <c r="E520" s="1" t="s">
        <v>692</v>
      </c>
      <c r="F520" s="1" t="s">
        <v>693</v>
      </c>
      <c r="G520" s="1" t="s">
        <v>7</v>
      </c>
      <c r="H520" s="1">
        <v>3756.2406460000002</v>
      </c>
      <c r="I520" s="1">
        <v>3814.0263880000002</v>
      </c>
      <c r="J520" s="1">
        <v>-2.6134300000000001</v>
      </c>
      <c r="K520" s="1">
        <v>-5.2439799999999996</v>
      </c>
      <c r="L520" s="1">
        <v>-11.75503</v>
      </c>
      <c r="M520" s="2">
        <f>((1+L520/1000)/(1-0.92/1000)-1)*1000</f>
        <v>-10.845007406814267</v>
      </c>
      <c r="N520" s="3">
        <f>J520-1000*((1+K520/1000)^0.515-1)</f>
        <v>9.0662965965631948E-2</v>
      </c>
      <c r="O520" s="2">
        <f>L520-1000*((1+K520/1000)^1.9-1)</f>
        <v>-1.8149840397440062</v>
      </c>
      <c r="P520" s="9">
        <f>M520-1000*((1+K520/1000)^1.9-1)</f>
        <v>-0.90496144655827315</v>
      </c>
    </row>
    <row r="521" spans="1:16" x14ac:dyDescent="0.25">
      <c r="A521" s="1" t="s">
        <v>685</v>
      </c>
      <c r="B521" s="1" t="s">
        <v>19</v>
      </c>
      <c r="C521" s="1" t="s">
        <v>16</v>
      </c>
      <c r="D521" s="1" t="s">
        <v>655</v>
      </c>
      <c r="E521" s="1" t="s">
        <v>690</v>
      </c>
      <c r="F521" s="1" t="s">
        <v>691</v>
      </c>
      <c r="G521" s="1" t="s">
        <v>7</v>
      </c>
      <c r="H521" s="1">
        <v>3729.2124920000001</v>
      </c>
      <c r="I521" s="1">
        <v>3771.7048359999999</v>
      </c>
      <c r="J521" s="1">
        <v>-2.6285099999999999</v>
      </c>
      <c r="K521" s="1">
        <v>-5.2416799999999997</v>
      </c>
      <c r="L521" s="1">
        <v>-11.700570000000001</v>
      </c>
      <c r="M521" s="2">
        <f>((1+L521/1000)/(1-0.92/1000)-1)*1000</f>
        <v>-10.790497257476828</v>
      </c>
      <c r="N521" s="3">
        <f>J521-1000*((1+K521/1000)^0.515-1)</f>
        <v>7.4395442275582813E-2</v>
      </c>
      <c r="O521" s="2">
        <f>L521-1000*((1+K521/1000)^1.9-1)</f>
        <v>-1.7648734142778704</v>
      </c>
      <c r="P521" s="9">
        <f>M521-1000*((1+K521/1000)^1.9-1)</f>
        <v>-0.85480067175469721</v>
      </c>
    </row>
    <row r="522" spans="1:16" x14ac:dyDescent="0.25">
      <c r="A522" s="1" t="s">
        <v>685</v>
      </c>
      <c r="B522" s="1" t="s">
        <v>19</v>
      </c>
      <c r="C522" s="1" t="s">
        <v>16</v>
      </c>
      <c r="D522" s="1" t="s">
        <v>655</v>
      </c>
      <c r="E522" s="1" t="s">
        <v>688</v>
      </c>
      <c r="F522" s="1" t="s">
        <v>689</v>
      </c>
      <c r="G522" s="1" t="s">
        <v>7</v>
      </c>
      <c r="H522" s="1">
        <v>3704.830829</v>
      </c>
      <c r="I522" s="1">
        <v>3727.8228399999998</v>
      </c>
      <c r="J522" s="1">
        <v>-2.6219000000000001</v>
      </c>
      <c r="K522" s="1">
        <v>-5.2455400000000001</v>
      </c>
      <c r="L522" s="1">
        <v>-11.67822</v>
      </c>
      <c r="M522" s="2">
        <f>((1+L522/1000)/(1-0.92/1000)-1)*1000</f>
        <v>-10.768126676542366</v>
      </c>
      <c r="N522" s="3">
        <f>J522-1000*((1+K522/1000)^0.515-1)</f>
        <v>8.2998417574152938E-2</v>
      </c>
      <c r="O522" s="2">
        <f>L522-1000*((1+K522/1000)^1.9-1)</f>
        <v>-1.7352240343419361</v>
      </c>
      <c r="P522" s="9">
        <f>M522-1000*((1+K522/1000)^1.9-1)</f>
        <v>-0.82513071088430223</v>
      </c>
    </row>
    <row r="523" spans="1:16" x14ac:dyDescent="0.25">
      <c r="A523" s="1" t="s">
        <v>685</v>
      </c>
      <c r="B523" s="1" t="s">
        <v>19</v>
      </c>
      <c r="C523" s="1" t="s">
        <v>16</v>
      </c>
      <c r="D523" s="1" t="s">
        <v>655</v>
      </c>
      <c r="E523" s="1" t="s">
        <v>686</v>
      </c>
      <c r="F523" s="1" t="s">
        <v>687</v>
      </c>
      <c r="G523" s="1" t="s">
        <v>7</v>
      </c>
      <c r="H523" s="1">
        <v>3680.3092879999999</v>
      </c>
      <c r="I523" s="1">
        <v>3687.3541719999998</v>
      </c>
      <c r="J523" s="1">
        <v>-2.61829</v>
      </c>
      <c r="K523" s="1">
        <v>-5.24078</v>
      </c>
      <c r="L523" s="1">
        <v>-11.651680000000001</v>
      </c>
      <c r="M523" s="2">
        <f>((1+L523/1000)/(1-0.92/1000)-1)*1000</f>
        <v>-10.741562237258307</v>
      </c>
      <c r="N523" s="3">
        <f>J523-1000*((1+K523/1000)^0.515-1)</f>
        <v>8.4150759455027035E-2</v>
      </c>
      <c r="O523" s="2">
        <f>L523-1000*((1+K523/1000)^1.9-1)</f>
        <v>-1.7176853459070518</v>
      </c>
      <c r="P523" s="9">
        <f>M523-1000*((1+K523/1000)^1.9-1)</f>
        <v>-0.80756758316535837</v>
      </c>
    </row>
    <row r="524" spans="1:16" x14ac:dyDescent="0.25">
      <c r="J524" s="4">
        <f t="shared" ref="J524:P524" si="182">AVERAGE(J519:J523)</f>
        <v>-2.6202640000000001</v>
      </c>
      <c r="K524" s="4">
        <f t="shared" si="182"/>
        <v>-5.2420720000000003</v>
      </c>
      <c r="L524" s="4">
        <f t="shared" si="182"/>
        <v>-11.705071999999998</v>
      </c>
      <c r="M524" s="4">
        <f t="shared" si="182"/>
        <v>-10.795003403130865</v>
      </c>
      <c r="N524" s="4">
        <f t="shared" si="182"/>
        <v>8.2843838306828482E-2</v>
      </c>
      <c r="O524" s="4">
        <f t="shared" si="182"/>
        <v>-1.7686341342594563</v>
      </c>
      <c r="P524" s="4">
        <f t="shared" si="182"/>
        <v>-0.85856553739032115</v>
      </c>
    </row>
    <row r="525" spans="1:16" ht="13.8" thickBot="1" x14ac:dyDescent="0.3">
      <c r="J525" s="14">
        <f>STDEV(J519:J523)</f>
        <v>5.532330431201586E-3</v>
      </c>
      <c r="K525" s="14">
        <f t="shared" ref="K525:P525" si="183">STDEV(K519:K523)</f>
        <v>2.7893224983854786E-3</v>
      </c>
      <c r="L525" s="14">
        <f t="shared" si="183"/>
        <v>4.2714196352032413E-2</v>
      </c>
      <c r="M525" s="14">
        <f t="shared" si="183"/>
        <v>4.2753529599263755E-2</v>
      </c>
      <c r="N525" s="14">
        <f t="shared" si="183"/>
        <v>5.8081559176828782E-3</v>
      </c>
      <c r="O525" s="14">
        <f t="shared" si="183"/>
        <v>4.3643953285431344E-2</v>
      </c>
      <c r="P525" s="14">
        <f t="shared" si="183"/>
        <v>4.3683002392862845E-2</v>
      </c>
    </row>
    <row r="527" spans="1:16" x14ac:dyDescent="0.25">
      <c r="A527" s="1" t="s">
        <v>696</v>
      </c>
      <c r="B527" s="1" t="s">
        <v>19</v>
      </c>
      <c r="C527" s="1" t="s">
        <v>16</v>
      </c>
      <c r="D527" s="1" t="s">
        <v>697</v>
      </c>
      <c r="E527" s="1" t="s">
        <v>706</v>
      </c>
      <c r="F527" s="1" t="s">
        <v>707</v>
      </c>
      <c r="G527" s="1" t="s">
        <v>7</v>
      </c>
      <c r="H527" s="1">
        <v>3712.2171720000001</v>
      </c>
      <c r="I527" s="1">
        <v>3797.790215</v>
      </c>
      <c r="J527" s="1">
        <v>-2.61755</v>
      </c>
      <c r="K527" s="1">
        <v>-5.2464700000000004</v>
      </c>
      <c r="L527" s="1">
        <v>-11.7021</v>
      </c>
      <c r="M527" s="2">
        <f>((1+L527/1000)/(1-0.92/1000)-1)*1000</f>
        <v>-10.792028666373078</v>
      </c>
      <c r="N527" s="3">
        <f>J527-1000*((1+K527/1000)^0.515-1)</f>
        <v>8.7828590939888596E-2</v>
      </c>
      <c r="O527" s="2">
        <f>L527-1000*((1+K527/1000)^1.9-1)</f>
        <v>-1.7573453792561544</v>
      </c>
      <c r="P527" s="9">
        <f>M527-1000*((1+K527/1000)^1.9-1)</f>
        <v>-0.84727404562923248</v>
      </c>
    </row>
    <row r="528" spans="1:16" x14ac:dyDescent="0.25">
      <c r="A528" s="1" t="s">
        <v>696</v>
      </c>
      <c r="B528" s="1" t="s">
        <v>19</v>
      </c>
      <c r="C528" s="1" t="s">
        <v>16</v>
      </c>
      <c r="D528" s="1" t="s">
        <v>697</v>
      </c>
      <c r="E528" s="1" t="s">
        <v>704</v>
      </c>
      <c r="F528" s="1" t="s">
        <v>705</v>
      </c>
      <c r="G528" s="1" t="s">
        <v>7</v>
      </c>
      <c r="H528" s="1">
        <v>3656.4541260000001</v>
      </c>
      <c r="I528" s="1">
        <v>3732.2943070000001</v>
      </c>
      <c r="J528" s="1">
        <v>-2.6145800000000001</v>
      </c>
      <c r="K528" s="1">
        <v>-5.2470800000000004</v>
      </c>
      <c r="L528" s="1">
        <v>-11.7965</v>
      </c>
      <c r="M528" s="2">
        <f>((1+L528/1000)/(1-0.92/1000)-1)*1000</f>
        <v>-10.886515594346724</v>
      </c>
      <c r="N528" s="3">
        <f>J528-1000*((1+K528/1000)^0.515-1)</f>
        <v>9.1113543480824788E-2</v>
      </c>
      <c r="O528" s="2">
        <f>L528-1000*((1+K528/1000)^1.9-1)</f>
        <v>-1.850591853605712</v>
      </c>
      <c r="P528" s="9">
        <f>M528-1000*((1+K528/1000)^1.9-1)</f>
        <v>-0.940607447952436</v>
      </c>
    </row>
    <row r="529" spans="1:16" x14ac:dyDescent="0.25">
      <c r="A529" s="1" t="s">
        <v>696</v>
      </c>
      <c r="B529" s="1" t="s">
        <v>19</v>
      </c>
      <c r="C529" s="1" t="s">
        <v>16</v>
      </c>
      <c r="D529" s="1" t="s">
        <v>697</v>
      </c>
      <c r="E529" s="1" t="s">
        <v>702</v>
      </c>
      <c r="F529" s="1" t="s">
        <v>703</v>
      </c>
      <c r="G529" s="1" t="s">
        <v>7</v>
      </c>
      <c r="H529" s="1">
        <v>3612.9209529999998</v>
      </c>
      <c r="I529" s="1">
        <v>3672.9447530000002</v>
      </c>
      <c r="J529" s="1">
        <v>-2.6177100000000002</v>
      </c>
      <c r="K529" s="1">
        <v>-5.2437800000000001</v>
      </c>
      <c r="L529" s="1">
        <v>-11.76703</v>
      </c>
      <c r="M529" s="2">
        <f>((1+L529/1000)/(1-0.92/1000)-1)*1000</f>
        <v>-10.857018456980395</v>
      </c>
      <c r="N529" s="3">
        <f>J529-1000*((1+K529/1000)^0.515-1)</f>
        <v>8.6279702983133699E-2</v>
      </c>
      <c r="O529" s="2">
        <f>L529-1000*((1+K529/1000)^1.9-1)</f>
        <v>-1.8273622458659826</v>
      </c>
      <c r="P529" s="9">
        <f>M529-1000*((1+K529/1000)^1.9-1)</f>
        <v>-0.91735070284637743</v>
      </c>
    </row>
    <row r="530" spans="1:16" x14ac:dyDescent="0.25">
      <c r="A530" s="1" t="s">
        <v>696</v>
      </c>
      <c r="B530" s="1" t="s">
        <v>19</v>
      </c>
      <c r="C530" s="1" t="s">
        <v>16</v>
      </c>
      <c r="D530" s="1" t="s">
        <v>697</v>
      </c>
      <c r="E530" s="1" t="s">
        <v>700</v>
      </c>
      <c r="F530" s="1" t="s">
        <v>701</v>
      </c>
      <c r="G530" s="1" t="s">
        <v>7</v>
      </c>
      <c r="H530" s="1">
        <v>3582.0446160000001</v>
      </c>
      <c r="I530" s="1">
        <v>3623.5832850000002</v>
      </c>
      <c r="J530" s="1">
        <v>-2.6092</v>
      </c>
      <c r="K530" s="1">
        <v>-5.2420200000000001</v>
      </c>
      <c r="L530" s="1">
        <v>-11.71543</v>
      </c>
      <c r="M530" s="2">
        <f>((1+L530/1000)/(1-0.92/1000)-1)*1000</f>
        <v>-10.805370941265879</v>
      </c>
      <c r="N530" s="3">
        <f>J530-1000*((1+K530/1000)^0.515-1)</f>
        <v>9.3880989171935436E-2</v>
      </c>
      <c r="O530" s="2">
        <f>L530-1000*((1+K530/1000)^1.9-1)</f>
        <v>-1.7790904626898989</v>
      </c>
      <c r="P530" s="9">
        <f>M530-1000*((1+K530/1000)^1.9-1)</f>
        <v>-0.86903140395577871</v>
      </c>
    </row>
    <row r="531" spans="1:16" x14ac:dyDescent="0.25">
      <c r="A531" s="1" t="s">
        <v>696</v>
      </c>
      <c r="B531" s="1" t="s">
        <v>19</v>
      </c>
      <c r="C531" s="1" t="s">
        <v>16</v>
      </c>
      <c r="D531" s="1" t="s">
        <v>697</v>
      </c>
      <c r="E531" s="1" t="s">
        <v>698</v>
      </c>
      <c r="F531" s="1" t="s">
        <v>699</v>
      </c>
      <c r="G531" s="1" t="s">
        <v>7</v>
      </c>
      <c r="H531" s="1">
        <v>3552.953712</v>
      </c>
      <c r="I531" s="1">
        <v>3576.9532340000001</v>
      </c>
      <c r="J531" s="1">
        <v>-2.6145700000000001</v>
      </c>
      <c r="K531" s="1">
        <v>-5.2351900000000002</v>
      </c>
      <c r="L531" s="1">
        <v>-11.768470000000001</v>
      </c>
      <c r="M531" s="2">
        <f>((1+L531/1000)/(1-0.92/1000)-1)*1000</f>
        <v>-10.858459783000374</v>
      </c>
      <c r="N531" s="3">
        <f>J531-1000*((1+K531/1000)^0.515-1)</f>
        <v>8.4984567391348964E-2</v>
      </c>
      <c r="O531" s="2">
        <f>L531-1000*((1+K531/1000)^1.9-1)</f>
        <v>-1.8450462633938489</v>
      </c>
      <c r="P531" s="9">
        <f>M531-1000*((1+K531/1000)^1.9-1)</f>
        <v>-0.935036046394222</v>
      </c>
    </row>
    <row r="532" spans="1:16" x14ac:dyDescent="0.25">
      <c r="J532" s="4">
        <f t="shared" ref="J532:P532" si="184">AVERAGE(J527:J531)</f>
        <v>-2.614722</v>
      </c>
      <c r="K532" s="4">
        <f t="shared" si="184"/>
        <v>-5.2429079999999999</v>
      </c>
      <c r="L532" s="4">
        <f t="shared" si="184"/>
        <v>-11.749905999999999</v>
      </c>
      <c r="M532" s="4">
        <f t="shared" si="184"/>
        <v>-10.83987868839329</v>
      </c>
      <c r="N532" s="4">
        <f t="shared" si="184"/>
        <v>8.8817478793426302E-2</v>
      </c>
      <c r="O532" s="4">
        <f t="shared" si="184"/>
        <v>-1.8118872409623195</v>
      </c>
      <c r="P532" s="4">
        <f t="shared" si="184"/>
        <v>-0.90185992935560932</v>
      </c>
    </row>
    <row r="533" spans="1:16" ht="13.8" thickBot="1" x14ac:dyDescent="0.3">
      <c r="J533" s="14">
        <f>STDEV(J527:J531)</f>
        <v>3.4446146373724382E-3</v>
      </c>
      <c r="K533" s="14">
        <f t="shared" ref="K533:P533" si="185">STDEV(K527:K531)</f>
        <v>4.7751931898092547E-3</v>
      </c>
      <c r="L533" s="14">
        <f t="shared" si="185"/>
        <v>3.9632254919446872E-2</v>
      </c>
      <c r="M533" s="14">
        <f t="shared" si="185"/>
        <v>3.9668750169593391E-2</v>
      </c>
      <c r="N533" s="14">
        <f t="shared" si="185"/>
        <v>3.640757663877918E-3</v>
      </c>
      <c r="O533" s="14">
        <f t="shared" si="185"/>
        <v>4.1495442306001766E-2</v>
      </c>
      <c r="P533" s="14">
        <f t="shared" si="185"/>
        <v>4.1531072056444365E-2</v>
      </c>
    </row>
    <row r="535" spans="1:16" x14ac:dyDescent="0.25">
      <c r="A535" s="1" t="s">
        <v>708</v>
      </c>
      <c r="B535" s="1" t="s">
        <v>709</v>
      </c>
      <c r="C535" s="1" t="s">
        <v>16</v>
      </c>
      <c r="D535" s="1" t="s">
        <v>697</v>
      </c>
      <c r="E535" s="1" t="s">
        <v>726</v>
      </c>
      <c r="F535" s="1" t="s">
        <v>727</v>
      </c>
      <c r="G535" s="1" t="s">
        <v>8</v>
      </c>
      <c r="H535" s="1">
        <v>4213.2755980000002</v>
      </c>
      <c r="I535" s="1">
        <v>4327.801117</v>
      </c>
      <c r="J535" s="1">
        <v>-2.3998900000000001</v>
      </c>
      <c r="K535" s="1">
        <v>-4.6310500000000001</v>
      </c>
      <c r="L535" s="1">
        <v>-9.8294599999999992</v>
      </c>
      <c r="M535" s="2">
        <f t="shared" ref="M535:M543" si="186">((1+L535/1000)/(1-0.92/1000)-1)*1000</f>
        <v>-8.9176642511109563</v>
      </c>
      <c r="N535" s="3">
        <f t="shared" ref="N535:N543" si="187">J535-1000*((1+K535/1000)^0.515-1)</f>
        <v>-1.221467709226598E-2</v>
      </c>
      <c r="O535" s="2">
        <f t="shared" ref="O535:O543" si="188">L535-1000*((1+K535/1000)^1.9-1)</f>
        <v>-1.0488046978506684</v>
      </c>
      <c r="P535" s="9">
        <f t="shared" ref="P535:P543" si="189">M535-1000*((1+K535/1000)^1.9-1)</f>
        <v>-0.13700894896162552</v>
      </c>
    </row>
    <row r="536" spans="1:16" x14ac:dyDescent="0.25">
      <c r="A536" s="1" t="s">
        <v>708</v>
      </c>
      <c r="B536" s="1" t="s">
        <v>709</v>
      </c>
      <c r="C536" s="1" t="s">
        <v>16</v>
      </c>
      <c r="D536" s="1" t="s">
        <v>697</v>
      </c>
      <c r="E536" s="1" t="s">
        <v>724</v>
      </c>
      <c r="F536" s="1" t="s">
        <v>725</v>
      </c>
      <c r="G536" s="1" t="s">
        <v>8</v>
      </c>
      <c r="H536" s="1">
        <v>4131.0795070000004</v>
      </c>
      <c r="I536" s="1">
        <v>4249.1428500000002</v>
      </c>
      <c r="J536" s="1">
        <v>-2.3976799999999998</v>
      </c>
      <c r="K536" s="1">
        <v>-4.6357299999999997</v>
      </c>
      <c r="L536" s="1">
        <v>-9.8083799999999997</v>
      </c>
      <c r="M536" s="2">
        <f t="shared" si="186"/>
        <v>-8.8965648396523989</v>
      </c>
      <c r="N536" s="3">
        <f t="shared" si="187"/>
        <v>-7.5890421998159319E-3</v>
      </c>
      <c r="O536" s="2">
        <f t="shared" si="188"/>
        <v>-1.0188697865492422</v>
      </c>
      <c r="P536" s="9">
        <f t="shared" si="189"/>
        <v>-0.10705462620164141</v>
      </c>
    </row>
    <row r="537" spans="1:16" x14ac:dyDescent="0.25">
      <c r="A537" s="1" t="s">
        <v>708</v>
      </c>
      <c r="B537" s="1" t="s">
        <v>709</v>
      </c>
      <c r="C537" s="1" t="s">
        <v>16</v>
      </c>
      <c r="D537" s="1" t="s">
        <v>697</v>
      </c>
      <c r="E537" s="1" t="s">
        <v>722</v>
      </c>
      <c r="F537" s="1" t="s">
        <v>723</v>
      </c>
      <c r="G537" s="1" t="s">
        <v>8</v>
      </c>
      <c r="H537" s="1">
        <v>4054.225884</v>
      </c>
      <c r="I537" s="1">
        <v>3958.3969969999998</v>
      </c>
      <c r="J537" s="1">
        <v>-2.4116</v>
      </c>
      <c r="K537" s="1">
        <v>-4.6378199999999996</v>
      </c>
      <c r="L537" s="1">
        <v>-9.8468599999999995</v>
      </c>
      <c r="M537" s="2">
        <f t="shared" si="186"/>
        <v>-8.9350802738519253</v>
      </c>
      <c r="N537" s="3">
        <f t="shared" si="187"/>
        <v>-2.0430263299828333E-2</v>
      </c>
      <c r="O537" s="2">
        <f t="shared" si="188"/>
        <v>-1.053395361767727</v>
      </c>
      <c r="P537" s="9">
        <f t="shared" si="189"/>
        <v>-0.14161563561965274</v>
      </c>
    </row>
    <row r="538" spans="1:16" x14ac:dyDescent="0.25">
      <c r="A538" s="1" t="s">
        <v>708</v>
      </c>
      <c r="B538" s="1" t="s">
        <v>709</v>
      </c>
      <c r="C538" s="1" t="s">
        <v>16</v>
      </c>
      <c r="D538" s="1" t="s">
        <v>697</v>
      </c>
      <c r="E538" s="1" t="s">
        <v>720</v>
      </c>
      <c r="F538" s="1" t="s">
        <v>721</v>
      </c>
      <c r="G538" s="1" t="s">
        <v>8</v>
      </c>
      <c r="H538" s="1">
        <v>3982.9478690000001</v>
      </c>
      <c r="I538" s="1">
        <v>3862.9694880000002</v>
      </c>
      <c r="J538" s="1">
        <v>-2.3915099999999998</v>
      </c>
      <c r="K538" s="1">
        <v>-4.6356599999999997</v>
      </c>
      <c r="L538" s="1">
        <v>-9.7658000000000005</v>
      </c>
      <c r="M538" s="2">
        <f t="shared" si="186"/>
        <v>-8.8539456299795418</v>
      </c>
      <c r="N538" s="3">
        <f t="shared" si="187"/>
        <v>-1.4551735315202485E-3</v>
      </c>
      <c r="O538" s="2">
        <f t="shared" si="188"/>
        <v>-0.97642223152744911</v>
      </c>
      <c r="P538" s="9">
        <f t="shared" si="189"/>
        <v>-6.4567861506990454E-2</v>
      </c>
    </row>
    <row r="539" spans="1:16" x14ac:dyDescent="0.25">
      <c r="A539" s="1" t="s">
        <v>708</v>
      </c>
      <c r="B539" s="1" t="s">
        <v>709</v>
      </c>
      <c r="C539" s="1" t="s">
        <v>16</v>
      </c>
      <c r="D539" s="1" t="s">
        <v>697</v>
      </c>
      <c r="E539" s="1" t="s">
        <v>718</v>
      </c>
      <c r="F539" s="1" t="s">
        <v>719</v>
      </c>
      <c r="G539" s="1" t="s">
        <v>8</v>
      </c>
      <c r="H539" s="1">
        <v>3914.022305</v>
      </c>
      <c r="I539" s="1">
        <v>3818.1780359999998</v>
      </c>
      <c r="J539" s="1">
        <v>-2.3947600000000002</v>
      </c>
      <c r="K539" s="1">
        <v>-4.6291700000000002</v>
      </c>
      <c r="L539" s="1">
        <v>-9.8133999999999997</v>
      </c>
      <c r="M539" s="2">
        <f t="shared" si="186"/>
        <v>-8.9015894623052372</v>
      </c>
      <c r="N539" s="3">
        <f t="shared" si="187"/>
        <v>-8.0550587888184033E-3</v>
      </c>
      <c r="O539" s="2">
        <f t="shared" si="188"/>
        <v>-1.0363018095213281</v>
      </c>
      <c r="P539" s="9">
        <f t="shared" si="189"/>
        <v>-0.12449127182656561</v>
      </c>
    </row>
    <row r="540" spans="1:16" x14ac:dyDescent="0.25">
      <c r="A540" s="1" t="s">
        <v>708</v>
      </c>
      <c r="B540" s="1" t="s">
        <v>709</v>
      </c>
      <c r="C540" s="1" t="s">
        <v>16</v>
      </c>
      <c r="D540" s="1" t="s">
        <v>697</v>
      </c>
      <c r="E540" s="1" t="s">
        <v>716</v>
      </c>
      <c r="F540" s="1" t="s">
        <v>717</v>
      </c>
      <c r="G540" s="1" t="s">
        <v>8</v>
      </c>
      <c r="H540" s="1">
        <v>3845.801105</v>
      </c>
      <c r="I540" s="1">
        <v>3733.3444439999998</v>
      </c>
      <c r="J540" s="1">
        <v>-2.3998499999999998</v>
      </c>
      <c r="K540" s="1">
        <v>-4.6369600000000002</v>
      </c>
      <c r="L540" s="1">
        <v>-9.7981999999999996</v>
      </c>
      <c r="M540" s="2">
        <f t="shared" si="186"/>
        <v>-8.8863754654281415</v>
      </c>
      <c r="N540" s="3">
        <f t="shared" si="187"/>
        <v>-9.1241628844738187E-3</v>
      </c>
      <c r="O540" s="2">
        <f t="shared" si="188"/>
        <v>-1.0063625404379746</v>
      </c>
      <c r="P540" s="9">
        <f t="shared" si="189"/>
        <v>-9.4538005866116492E-2</v>
      </c>
    </row>
    <row r="541" spans="1:16" x14ac:dyDescent="0.25">
      <c r="A541" s="1" t="s">
        <v>708</v>
      </c>
      <c r="B541" s="1" t="s">
        <v>709</v>
      </c>
      <c r="C541" s="1" t="s">
        <v>16</v>
      </c>
      <c r="D541" s="1" t="s">
        <v>697</v>
      </c>
      <c r="E541" s="1" t="s">
        <v>714</v>
      </c>
      <c r="F541" s="1" t="s">
        <v>715</v>
      </c>
      <c r="G541" s="1" t="s">
        <v>8</v>
      </c>
      <c r="H541" s="1">
        <v>3779.8037039999999</v>
      </c>
      <c r="I541" s="1">
        <v>3648.3043210000001</v>
      </c>
      <c r="J541" s="1">
        <v>-2.3892899999999999</v>
      </c>
      <c r="K541" s="1">
        <v>-4.6316300000000004</v>
      </c>
      <c r="L541" s="1">
        <v>-9.7173400000000001</v>
      </c>
      <c r="M541" s="2">
        <f t="shared" si="186"/>
        <v>-8.805441005725223</v>
      </c>
      <c r="N541" s="3">
        <f t="shared" si="187"/>
        <v>-1.3153038363027392E-3</v>
      </c>
      <c r="O541" s="2">
        <f t="shared" si="188"/>
        <v>-0.93558729227914128</v>
      </c>
      <c r="P541" s="9">
        <f t="shared" si="189"/>
        <v>-2.3688298004364228E-2</v>
      </c>
    </row>
    <row r="542" spans="1:16" x14ac:dyDescent="0.25">
      <c r="A542" s="1" t="s">
        <v>708</v>
      </c>
      <c r="B542" s="1" t="s">
        <v>709</v>
      </c>
      <c r="C542" s="1" t="s">
        <v>16</v>
      </c>
      <c r="D542" s="1" t="s">
        <v>697</v>
      </c>
      <c r="E542" s="1" t="s">
        <v>712</v>
      </c>
      <c r="F542" s="1" t="s">
        <v>713</v>
      </c>
      <c r="G542" s="1" t="s">
        <v>8</v>
      </c>
      <c r="H542" s="1">
        <v>3713.6122620000001</v>
      </c>
      <c r="I542" s="1">
        <v>3621.7788089999999</v>
      </c>
      <c r="J542" s="1">
        <v>-2.4119100000000002</v>
      </c>
      <c r="K542" s="1">
        <v>-4.6311</v>
      </c>
      <c r="L542" s="1">
        <v>-9.8370800000000003</v>
      </c>
      <c r="M542" s="2">
        <f t="shared" si="186"/>
        <v>-8.9252912679665961</v>
      </c>
      <c r="N542" s="3">
        <f t="shared" si="187"/>
        <v>-2.4208869056224547E-2</v>
      </c>
      <c r="O542" s="2">
        <f t="shared" si="188"/>
        <v>-1.0563300938994402</v>
      </c>
      <c r="P542" s="9">
        <f t="shared" si="189"/>
        <v>-0.14454136186603606</v>
      </c>
    </row>
    <row r="543" spans="1:16" x14ac:dyDescent="0.25">
      <c r="A543" s="1" t="s">
        <v>708</v>
      </c>
      <c r="B543" s="1" t="s">
        <v>709</v>
      </c>
      <c r="C543" s="1" t="s">
        <v>16</v>
      </c>
      <c r="D543" s="1" t="s">
        <v>697</v>
      </c>
      <c r="E543" s="1" t="s">
        <v>710</v>
      </c>
      <c r="F543" s="1" t="s">
        <v>711</v>
      </c>
      <c r="G543" s="1" t="s">
        <v>8</v>
      </c>
      <c r="H543" s="1">
        <v>3651.44029</v>
      </c>
      <c r="I543" s="1">
        <v>3568.2514329999999</v>
      </c>
      <c r="J543" s="1">
        <v>-2.4093599999999999</v>
      </c>
      <c r="K543" s="1">
        <v>-4.63795</v>
      </c>
      <c r="L543" s="1">
        <v>-9.8277999999999999</v>
      </c>
      <c r="M543" s="2">
        <f t="shared" si="186"/>
        <v>-8.9160027225047003</v>
      </c>
      <c r="N543" s="3">
        <f t="shared" si="187"/>
        <v>-1.812316218360932E-2</v>
      </c>
      <c r="O543" s="2">
        <f t="shared" si="188"/>
        <v>-1.0340893930090331</v>
      </c>
      <c r="P543" s="9">
        <f t="shared" si="189"/>
        <v>-0.12229211551373353</v>
      </c>
    </row>
    <row r="544" spans="1:16" x14ac:dyDescent="0.25">
      <c r="J544" s="4">
        <f t="shared" ref="J544:P544" si="190">AVERAGE(J535:J543)</f>
        <v>-2.4006499999999997</v>
      </c>
      <c r="K544" s="4">
        <f t="shared" si="190"/>
        <v>-4.6341188888888887</v>
      </c>
      <c r="L544" s="4">
        <f t="shared" si="190"/>
        <v>-9.8049244444444454</v>
      </c>
      <c r="M544" s="4">
        <f t="shared" si="190"/>
        <v>-8.8931061020583027</v>
      </c>
      <c r="N544" s="4">
        <f t="shared" si="190"/>
        <v>-1.1390634763651035E-2</v>
      </c>
      <c r="O544" s="4">
        <f t="shared" si="190"/>
        <v>-1.0184625785380004</v>
      </c>
      <c r="P544" s="4">
        <f t="shared" si="190"/>
        <v>-0.10664423615185845</v>
      </c>
    </row>
    <row r="545" spans="1:16" ht="13.8" thickBot="1" x14ac:dyDescent="0.3">
      <c r="J545" s="14">
        <f>STDEV(J535:J543)</f>
        <v>8.5137682608819546E-3</v>
      </c>
      <c r="K545" s="14">
        <f t="shared" ref="K545:P545" si="191">STDEV(K535:K543)</f>
        <v>3.3659339136575548E-3</v>
      </c>
      <c r="L545" s="14">
        <f t="shared" si="191"/>
        <v>4.0694910956749396E-2</v>
      </c>
      <c r="M545" s="14">
        <f t="shared" si="191"/>
        <v>4.0732384750733895E-2</v>
      </c>
      <c r="N545" s="14">
        <f t="shared" si="191"/>
        <v>8.0852391488004313E-3</v>
      </c>
      <c r="O545" s="14">
        <f t="shared" si="191"/>
        <v>4.0186453486278549E-2</v>
      </c>
      <c r="P545" s="14">
        <f t="shared" si="191"/>
        <v>4.022346597752436E-2</v>
      </c>
    </row>
    <row r="547" spans="1:16" x14ac:dyDescent="0.25">
      <c r="A547" s="1" t="s">
        <v>728</v>
      </c>
      <c r="B547" s="1" t="s">
        <v>729</v>
      </c>
      <c r="C547" s="1" t="s">
        <v>16</v>
      </c>
      <c r="D547" s="1" t="s">
        <v>697</v>
      </c>
      <c r="E547" s="1" t="s">
        <v>746</v>
      </c>
      <c r="F547" s="1" t="s">
        <v>747</v>
      </c>
      <c r="G547" s="1" t="s">
        <v>8</v>
      </c>
      <c r="H547" s="1">
        <v>4424.6109139999999</v>
      </c>
      <c r="I547" s="1">
        <v>4552.8685740000001</v>
      </c>
      <c r="J547" s="1">
        <v>-1.65604</v>
      </c>
      <c r="K547" s="1">
        <v>-3.1880700000000002</v>
      </c>
      <c r="L547" s="1">
        <v>-6.9534799999999999</v>
      </c>
      <c r="M547" s="2">
        <f t="shared" ref="M547:M555" si="192">((1+L547/1000)/(1-0.92/1000)-1)*1000</f>
        <v>-6.0390359130398918</v>
      </c>
      <c r="N547" s="3">
        <f t="shared" ref="N547:N555" si="193">J547-1000*((1+K547/1000)^0.515-1)</f>
        <v>-1.2912612536139179E-2</v>
      </c>
      <c r="O547" s="2">
        <f t="shared" ref="O547:O555" si="194">L547-1000*((1+K547/1000)^1.9-1)</f>
        <v>-0.90483796502043212</v>
      </c>
      <c r="P547" s="9">
        <f t="shared" ref="P547:P555" si="195">M547-1000*((1+K547/1000)^1.9-1)</f>
        <v>9.6061219396759157E-3</v>
      </c>
    </row>
    <row r="548" spans="1:16" x14ac:dyDescent="0.25">
      <c r="A548" s="1" t="s">
        <v>728</v>
      </c>
      <c r="B548" s="1" t="s">
        <v>729</v>
      </c>
      <c r="C548" s="1" t="s">
        <v>16</v>
      </c>
      <c r="D548" s="1" t="s">
        <v>697</v>
      </c>
      <c r="E548" s="1" t="s">
        <v>744</v>
      </c>
      <c r="F548" s="1" t="s">
        <v>745</v>
      </c>
      <c r="G548" s="1" t="s">
        <v>8</v>
      </c>
      <c r="H548" s="1">
        <v>4330.8393489999999</v>
      </c>
      <c r="I548" s="1">
        <v>4205.5965310000001</v>
      </c>
      <c r="J548" s="1">
        <v>-1.6649400000000001</v>
      </c>
      <c r="K548" s="1">
        <v>-3.1961300000000001</v>
      </c>
      <c r="L548" s="1">
        <v>-6.9653999999999998</v>
      </c>
      <c r="M548" s="2">
        <f t="shared" si="192"/>
        <v>-6.0509668895383228</v>
      </c>
      <c r="N548" s="3">
        <f t="shared" si="193"/>
        <v>-1.7655270971913328E-2</v>
      </c>
      <c r="O548" s="2">
        <f t="shared" si="194"/>
        <v>-0.90148796748811311</v>
      </c>
      <c r="P548" s="9">
        <f t="shared" si="195"/>
        <v>1.2945142973563861E-2</v>
      </c>
    </row>
    <row r="549" spans="1:16" x14ac:dyDescent="0.25">
      <c r="A549" s="1" t="s">
        <v>728</v>
      </c>
      <c r="B549" s="1" t="s">
        <v>729</v>
      </c>
      <c r="C549" s="1" t="s">
        <v>16</v>
      </c>
      <c r="D549" s="1" t="s">
        <v>697</v>
      </c>
      <c r="E549" s="1" t="s">
        <v>742</v>
      </c>
      <c r="F549" s="1" t="s">
        <v>743</v>
      </c>
      <c r="G549" s="1" t="s">
        <v>8</v>
      </c>
      <c r="H549" s="1">
        <v>4237.6268170000003</v>
      </c>
      <c r="I549" s="1">
        <v>4124.1511090000004</v>
      </c>
      <c r="J549" s="1">
        <v>-1.6710799999999999</v>
      </c>
      <c r="K549" s="1">
        <v>-3.1945399999999999</v>
      </c>
      <c r="L549" s="1">
        <v>-7.0267200000000001</v>
      </c>
      <c r="M549" s="2">
        <f t="shared" si="192"/>
        <v>-6.1123433558873952</v>
      </c>
      <c r="N549" s="3">
        <f t="shared" si="193"/>
        <v>-2.4615392993207585E-2</v>
      </c>
      <c r="O549" s="2">
        <f t="shared" si="194"/>
        <v>-0.96582027830212347</v>
      </c>
      <c r="P549" s="9">
        <f t="shared" si="195"/>
        <v>-5.1443634189518583E-2</v>
      </c>
    </row>
    <row r="550" spans="1:16" x14ac:dyDescent="0.25">
      <c r="A550" s="1" t="s">
        <v>728</v>
      </c>
      <c r="B550" s="1" t="s">
        <v>729</v>
      </c>
      <c r="C550" s="1" t="s">
        <v>16</v>
      </c>
      <c r="D550" s="1" t="s">
        <v>697</v>
      </c>
      <c r="E550" s="1" t="s">
        <v>740</v>
      </c>
      <c r="F550" s="1" t="s">
        <v>741</v>
      </c>
      <c r="G550" s="1" t="s">
        <v>8</v>
      </c>
      <c r="H550" s="1">
        <v>4156.6966860000002</v>
      </c>
      <c r="I550" s="1">
        <v>4065.2554700000001</v>
      </c>
      <c r="J550" s="1">
        <v>-1.6755599999999999</v>
      </c>
      <c r="K550" s="1">
        <v>-3.1954500000000001</v>
      </c>
      <c r="L550" s="1">
        <v>-6.86374</v>
      </c>
      <c r="M550" s="2">
        <f t="shared" si="192"/>
        <v>-5.9492132762141159</v>
      </c>
      <c r="N550" s="3">
        <f t="shared" si="193"/>
        <v>-2.862601505868767E-2</v>
      </c>
      <c r="O550" s="2">
        <f t="shared" si="194"/>
        <v>-0.80111625082900773</v>
      </c>
      <c r="P550" s="9">
        <f t="shared" si="195"/>
        <v>0.11341047295687634</v>
      </c>
    </row>
    <row r="551" spans="1:16" x14ac:dyDescent="0.25">
      <c r="A551" s="1" t="s">
        <v>728</v>
      </c>
      <c r="B551" s="1" t="s">
        <v>729</v>
      </c>
      <c r="C551" s="1" t="s">
        <v>16</v>
      </c>
      <c r="D551" s="1" t="s">
        <v>697</v>
      </c>
      <c r="E551" s="1" t="s">
        <v>738</v>
      </c>
      <c r="F551" s="1" t="s">
        <v>739</v>
      </c>
      <c r="G551" s="1" t="s">
        <v>8</v>
      </c>
      <c r="H551" s="1">
        <v>4081.3660329999998</v>
      </c>
      <c r="I551" s="1">
        <v>3992.1321119999998</v>
      </c>
      <c r="J551" s="1">
        <v>-1.66083</v>
      </c>
      <c r="K551" s="1">
        <v>-3.1961200000000001</v>
      </c>
      <c r="L551" s="1">
        <v>-6.9603099999999998</v>
      </c>
      <c r="M551" s="2">
        <f t="shared" si="192"/>
        <v>-6.0458722024261391</v>
      </c>
      <c r="N551" s="3">
        <f t="shared" si="193"/>
        <v>-1.3550428974049789E-2</v>
      </c>
      <c r="O551" s="2">
        <f t="shared" si="194"/>
        <v>-0.89641691282552305</v>
      </c>
      <c r="P551" s="9">
        <f t="shared" si="195"/>
        <v>1.8020884748337629E-2</v>
      </c>
    </row>
    <row r="552" spans="1:16" x14ac:dyDescent="0.25">
      <c r="A552" s="1" t="s">
        <v>728</v>
      </c>
      <c r="B552" s="1" t="s">
        <v>729</v>
      </c>
      <c r="C552" s="1" t="s">
        <v>16</v>
      </c>
      <c r="D552" s="1" t="s">
        <v>697</v>
      </c>
      <c r="E552" s="1" t="s">
        <v>736</v>
      </c>
      <c r="F552" s="1" t="s">
        <v>737</v>
      </c>
      <c r="G552" s="1" t="s">
        <v>8</v>
      </c>
      <c r="H552" s="1">
        <v>4009.757619</v>
      </c>
      <c r="I552" s="1">
        <v>3922.1464820000001</v>
      </c>
      <c r="J552" s="1">
        <v>-1.66543</v>
      </c>
      <c r="K552" s="1">
        <v>-3.1949900000000002</v>
      </c>
      <c r="L552" s="1">
        <v>-6.95634</v>
      </c>
      <c r="M552" s="2">
        <f t="shared" si="192"/>
        <v>-6.0418985466629271</v>
      </c>
      <c r="N552" s="3">
        <f t="shared" si="193"/>
        <v>-1.8733283051607375E-2</v>
      </c>
      <c r="O552" s="2">
        <f t="shared" si="194"/>
        <v>-0.89458773706684891</v>
      </c>
      <c r="P552" s="9">
        <f t="shared" si="195"/>
        <v>1.985371627022392E-2</v>
      </c>
    </row>
    <row r="553" spans="1:16" x14ac:dyDescent="0.25">
      <c r="A553" s="1" t="s">
        <v>728</v>
      </c>
      <c r="B553" s="1" t="s">
        <v>729</v>
      </c>
      <c r="C553" s="1" t="s">
        <v>16</v>
      </c>
      <c r="D553" s="1" t="s">
        <v>697</v>
      </c>
      <c r="E553" s="1" t="s">
        <v>734</v>
      </c>
      <c r="F553" s="1" t="s">
        <v>735</v>
      </c>
      <c r="G553" s="1" t="s">
        <v>8</v>
      </c>
      <c r="H553" s="1">
        <v>3935.7010949999999</v>
      </c>
      <c r="I553" s="1">
        <v>4058.2751629999998</v>
      </c>
      <c r="J553" s="1">
        <v>-1.66493</v>
      </c>
      <c r="K553" s="1">
        <v>-3.2003900000000001</v>
      </c>
      <c r="L553" s="1">
        <v>-7.02745</v>
      </c>
      <c r="M553" s="2">
        <f t="shared" si="192"/>
        <v>-6.1130740281059026</v>
      </c>
      <c r="N553" s="3">
        <f t="shared" si="193"/>
        <v>-1.5447959787797672E-2</v>
      </c>
      <c r="O553" s="2">
        <f t="shared" si="194"/>
        <v>-0.95546726926272019</v>
      </c>
      <c r="P553" s="9">
        <f t="shared" si="195"/>
        <v>-4.1091297368622826E-2</v>
      </c>
    </row>
    <row r="554" spans="1:16" x14ac:dyDescent="0.25">
      <c r="A554" s="1" t="s">
        <v>728</v>
      </c>
      <c r="B554" s="1" t="s">
        <v>729</v>
      </c>
      <c r="C554" s="1" t="s">
        <v>16</v>
      </c>
      <c r="D554" s="1" t="s">
        <v>697</v>
      </c>
      <c r="E554" s="1" t="s">
        <v>732</v>
      </c>
      <c r="F554" s="1" t="s">
        <v>733</v>
      </c>
      <c r="G554" s="1" t="s">
        <v>8</v>
      </c>
      <c r="H554" s="1">
        <v>3863.7661429999998</v>
      </c>
      <c r="I554" s="1">
        <v>3723.2145449999998</v>
      </c>
      <c r="J554" s="1">
        <v>-1.6682399999999999</v>
      </c>
      <c r="K554" s="1">
        <v>-3.1987399999999999</v>
      </c>
      <c r="L554" s="1">
        <v>-6.95519</v>
      </c>
      <c r="M554" s="2">
        <f t="shared" si="192"/>
        <v>-6.0407474876886802</v>
      </c>
      <c r="N554" s="3">
        <f t="shared" si="193"/>
        <v>-1.9609031561519608E-2</v>
      </c>
      <c r="O554" s="2">
        <f t="shared" si="194"/>
        <v>-0.88633324024434135</v>
      </c>
      <c r="P554" s="9">
        <f t="shared" si="195"/>
        <v>2.8109272066978441E-2</v>
      </c>
    </row>
    <row r="555" spans="1:16" x14ac:dyDescent="0.25">
      <c r="A555" s="1" t="s">
        <v>728</v>
      </c>
      <c r="B555" s="1" t="s">
        <v>729</v>
      </c>
      <c r="C555" s="1" t="s">
        <v>16</v>
      </c>
      <c r="D555" s="1" t="s">
        <v>697</v>
      </c>
      <c r="E555" s="1" t="s">
        <v>730</v>
      </c>
      <c r="F555" s="1" t="s">
        <v>731</v>
      </c>
      <c r="G555" s="1" t="s">
        <v>8</v>
      </c>
      <c r="H555" s="1">
        <v>3791.4916600000001</v>
      </c>
      <c r="I555" s="1">
        <v>3924.0062440000002</v>
      </c>
      <c r="J555" s="1">
        <v>-1.66876</v>
      </c>
      <c r="K555" s="1">
        <v>-3.2031900000000002</v>
      </c>
      <c r="L555" s="1">
        <v>-6.9696499999999997</v>
      </c>
      <c r="M555" s="2">
        <f t="shared" si="192"/>
        <v>-6.0552208031389165</v>
      </c>
      <c r="N555" s="3">
        <f t="shared" si="193"/>
        <v>-1.7833715214307988E-2</v>
      </c>
      <c r="O555" s="2">
        <f t="shared" si="194"/>
        <v>-0.89236260189046757</v>
      </c>
      <c r="P555" s="9">
        <f t="shared" si="195"/>
        <v>2.2066594970615583E-2</v>
      </c>
    </row>
    <row r="556" spans="1:16" x14ac:dyDescent="0.25">
      <c r="J556" s="4">
        <f t="shared" ref="J556:P556" si="196">AVERAGE(J547:J555)</f>
        <v>-1.6662011111111112</v>
      </c>
      <c r="K556" s="4">
        <f t="shared" si="196"/>
        <v>-3.1964022222222224</v>
      </c>
      <c r="L556" s="4">
        <f t="shared" si="196"/>
        <v>-6.9642533333333336</v>
      </c>
      <c r="M556" s="4">
        <f t="shared" si="196"/>
        <v>-6.0498191669669215</v>
      </c>
      <c r="N556" s="4">
        <f t="shared" si="196"/>
        <v>-1.877596779435891E-2</v>
      </c>
      <c r="O556" s="4">
        <f t="shared" si="196"/>
        <v>-0.89982558032550863</v>
      </c>
      <c r="P556" s="4">
        <f t="shared" si="196"/>
        <v>1.4608586040903364E-2</v>
      </c>
    </row>
    <row r="557" spans="1:16" ht="13.8" thickBot="1" x14ac:dyDescent="0.3">
      <c r="J557" s="14">
        <f>STDEV(J547:J555)</f>
        <v>5.6788542956401752E-3</v>
      </c>
      <c r="K557" s="14">
        <f t="shared" ref="K557:P557" si="197">STDEV(K547:K555)</f>
        <v>4.2336472980686922E-3</v>
      </c>
      <c r="L557" s="14">
        <f t="shared" si="197"/>
        <v>4.7835200950764302E-2</v>
      </c>
      <c r="M557" s="14">
        <f t="shared" si="197"/>
        <v>4.7879249860644423E-2</v>
      </c>
      <c r="N557" s="14">
        <f t="shared" si="197"/>
        <v>5.0833399997039109E-3</v>
      </c>
      <c r="O557" s="14">
        <f t="shared" si="197"/>
        <v>4.6770062906177766E-2</v>
      </c>
      <c r="P557" s="14">
        <f t="shared" si="197"/>
        <v>4.6813490244858438E-2</v>
      </c>
    </row>
    <row r="559" spans="1:16" x14ac:dyDescent="0.25">
      <c r="A559" s="1" t="s">
        <v>748</v>
      </c>
      <c r="B559" s="1" t="s">
        <v>749</v>
      </c>
      <c r="C559" s="1" t="s">
        <v>16</v>
      </c>
      <c r="D559" s="1" t="s">
        <v>697</v>
      </c>
      <c r="E559" s="1" t="s">
        <v>766</v>
      </c>
      <c r="F559" s="1" t="s">
        <v>767</v>
      </c>
      <c r="G559" s="1" t="s">
        <v>8</v>
      </c>
      <c r="H559" s="1">
        <v>4277.3848779999998</v>
      </c>
      <c r="I559" s="1">
        <v>4225.5249919999997</v>
      </c>
      <c r="J559" s="1">
        <v>-2.5804499999999999</v>
      </c>
      <c r="K559" s="1">
        <v>-5.0007200000000003</v>
      </c>
      <c r="L559" s="1">
        <v>-10.41803</v>
      </c>
      <c r="M559" s="2">
        <f t="shared" ref="M559:M567" si="198">((1+L559/1000)/(1-0.92/1000)-1)*1000</f>
        <v>-9.5067762341353159</v>
      </c>
      <c r="N559" s="3">
        <f t="shared" ref="N559:N567" si="199">J559-1000*((1+K559/1000)^0.515-1)</f>
        <v>-1.9483583913340041E-3</v>
      </c>
      <c r="O559" s="2">
        <f t="shared" ref="O559:O567" si="200">L559-1000*((1+K559/1000)^1.9-1)</f>
        <v>-0.93804672539413581</v>
      </c>
      <c r="P559" s="9">
        <f t="shared" ref="P559:P567" si="201">M559-1000*((1+K559/1000)^1.9-1)</f>
        <v>-2.6792959529451821E-2</v>
      </c>
    </row>
    <row r="560" spans="1:16" x14ac:dyDescent="0.25">
      <c r="A560" s="1" t="s">
        <v>748</v>
      </c>
      <c r="B560" s="1" t="s">
        <v>749</v>
      </c>
      <c r="C560" s="1" t="s">
        <v>16</v>
      </c>
      <c r="D560" s="1" t="s">
        <v>697</v>
      </c>
      <c r="E560" s="1" t="s">
        <v>764</v>
      </c>
      <c r="F560" s="1" t="s">
        <v>765</v>
      </c>
      <c r="G560" s="1" t="s">
        <v>8</v>
      </c>
      <c r="H560" s="1">
        <v>4163.8215300000002</v>
      </c>
      <c r="I560" s="1">
        <v>4062.2052239999998</v>
      </c>
      <c r="J560" s="1">
        <v>-2.5831</v>
      </c>
      <c r="K560" s="1">
        <v>-4.9991500000000002</v>
      </c>
      <c r="L560" s="1">
        <v>-10.5181</v>
      </c>
      <c r="M560" s="2">
        <f t="shared" si="198"/>
        <v>-9.6069383833126132</v>
      </c>
      <c r="N560" s="3">
        <f t="shared" si="199"/>
        <v>-5.4088764089250674E-3</v>
      </c>
      <c r="O560" s="2">
        <f t="shared" si="200"/>
        <v>-1.0410862987067198</v>
      </c>
      <c r="P560" s="9">
        <f t="shared" si="201"/>
        <v>-0.12992468201933249</v>
      </c>
    </row>
    <row r="561" spans="1:16" x14ac:dyDescent="0.25">
      <c r="A561" s="1" t="s">
        <v>748</v>
      </c>
      <c r="B561" s="1" t="s">
        <v>749</v>
      </c>
      <c r="C561" s="1" t="s">
        <v>16</v>
      </c>
      <c r="D561" s="1" t="s">
        <v>697</v>
      </c>
      <c r="E561" s="1" t="s">
        <v>762</v>
      </c>
      <c r="F561" s="1" t="s">
        <v>763</v>
      </c>
      <c r="G561" s="1" t="s">
        <v>8</v>
      </c>
      <c r="H561" s="1">
        <v>4060.6703990000001</v>
      </c>
      <c r="I561" s="1">
        <v>3959.900095</v>
      </c>
      <c r="J561" s="1">
        <v>-2.57592</v>
      </c>
      <c r="K561" s="1">
        <v>-4.9974499999999997</v>
      </c>
      <c r="L561" s="1">
        <v>-10.532640000000001</v>
      </c>
      <c r="M561" s="2">
        <f t="shared" si="198"/>
        <v>-9.6214917724305451</v>
      </c>
      <c r="N561" s="3">
        <f t="shared" si="199"/>
        <v>8.9349331606580762E-4</v>
      </c>
      <c r="O561" s="2">
        <f t="shared" si="200"/>
        <v>-1.0588417650106052</v>
      </c>
      <c r="P561" s="9">
        <f t="shared" si="201"/>
        <v>-0.14769353744114966</v>
      </c>
    </row>
    <row r="562" spans="1:16" x14ac:dyDescent="0.25">
      <c r="A562" s="1" t="s">
        <v>748</v>
      </c>
      <c r="B562" s="1" t="s">
        <v>749</v>
      </c>
      <c r="C562" s="1" t="s">
        <v>16</v>
      </c>
      <c r="D562" s="1" t="s">
        <v>697</v>
      </c>
      <c r="E562" s="1" t="s">
        <v>760</v>
      </c>
      <c r="F562" s="1" t="s">
        <v>761</v>
      </c>
      <c r="G562" s="1" t="s">
        <v>8</v>
      </c>
      <c r="H562" s="1">
        <v>3952.7835879999998</v>
      </c>
      <c r="I562" s="1">
        <v>3857.112365</v>
      </c>
      <c r="J562" s="1">
        <v>-2.5968300000000002</v>
      </c>
      <c r="K562" s="1">
        <v>-5.00237</v>
      </c>
      <c r="L562" s="1">
        <v>-10.563459999999999</v>
      </c>
      <c r="M562" s="2">
        <f t="shared" si="198"/>
        <v>-9.6523401529406971</v>
      </c>
      <c r="N562" s="3">
        <f t="shared" si="199"/>
        <v>-1.7476539424083004E-2</v>
      </c>
      <c r="O562" s="2">
        <f t="shared" si="200"/>
        <v>-1.080355840788723</v>
      </c>
      <c r="P562" s="9">
        <f t="shared" si="201"/>
        <v>-0.169235993729421</v>
      </c>
    </row>
    <row r="563" spans="1:16" x14ac:dyDescent="0.25">
      <c r="A563" s="1" t="s">
        <v>748</v>
      </c>
      <c r="B563" s="1" t="s">
        <v>749</v>
      </c>
      <c r="C563" s="1" t="s">
        <v>16</v>
      </c>
      <c r="D563" s="1" t="s">
        <v>697</v>
      </c>
      <c r="E563" s="1" t="s">
        <v>758</v>
      </c>
      <c r="F563" s="1" t="s">
        <v>759</v>
      </c>
      <c r="G563" s="1" t="s">
        <v>8</v>
      </c>
      <c r="H563" s="1">
        <v>3860.2454520000001</v>
      </c>
      <c r="I563" s="1">
        <v>3780.363691</v>
      </c>
      <c r="J563" s="1">
        <v>-2.58047</v>
      </c>
      <c r="K563" s="1">
        <v>-5.0070600000000001</v>
      </c>
      <c r="L563" s="1">
        <v>-10.348089999999999</v>
      </c>
      <c r="M563" s="2">
        <f t="shared" si="198"/>
        <v>-9.4367718300836234</v>
      </c>
      <c r="N563" s="3">
        <f t="shared" si="199"/>
        <v>1.3046951996011913E-3</v>
      </c>
      <c r="O563" s="2">
        <f t="shared" si="200"/>
        <v>-0.85611498816503584</v>
      </c>
      <c r="P563" s="9">
        <f t="shared" si="201"/>
        <v>5.5203181751339869E-2</v>
      </c>
    </row>
    <row r="564" spans="1:16" x14ac:dyDescent="0.25">
      <c r="A564" s="1" t="s">
        <v>748</v>
      </c>
      <c r="B564" s="1" t="s">
        <v>749</v>
      </c>
      <c r="C564" s="1" t="s">
        <v>16</v>
      </c>
      <c r="D564" s="1" t="s">
        <v>697</v>
      </c>
      <c r="E564" s="1" t="s">
        <v>756</v>
      </c>
      <c r="F564" s="1" t="s">
        <v>757</v>
      </c>
      <c r="G564" s="1" t="s">
        <v>8</v>
      </c>
      <c r="H564" s="1">
        <v>3771.4220399999999</v>
      </c>
      <c r="I564" s="1">
        <v>3652.139686</v>
      </c>
      <c r="J564" s="1">
        <v>-2.5739999999999998</v>
      </c>
      <c r="K564" s="1">
        <v>-5.0024199999999999</v>
      </c>
      <c r="L564" s="1">
        <v>-10.39978</v>
      </c>
      <c r="M564" s="2">
        <f t="shared" si="198"/>
        <v>-9.4885094286742966</v>
      </c>
      <c r="N564" s="3">
        <f t="shared" si="199"/>
        <v>5.3792732825561629E-3</v>
      </c>
      <c r="O564" s="2">
        <f t="shared" si="200"/>
        <v>-0.91658126860086497</v>
      </c>
      <c r="P564" s="9">
        <f t="shared" si="201"/>
        <v>-5.3106972751617576E-3</v>
      </c>
    </row>
    <row r="565" spans="1:16" x14ac:dyDescent="0.25">
      <c r="A565" s="1" t="s">
        <v>748</v>
      </c>
      <c r="B565" s="1" t="s">
        <v>749</v>
      </c>
      <c r="C565" s="1" t="s">
        <v>16</v>
      </c>
      <c r="D565" s="1" t="s">
        <v>697</v>
      </c>
      <c r="E565" s="1" t="s">
        <v>754</v>
      </c>
      <c r="F565" s="1" t="s">
        <v>755</v>
      </c>
      <c r="G565" s="1" t="s">
        <v>8</v>
      </c>
      <c r="H565" s="1">
        <v>3684.623259</v>
      </c>
      <c r="I565" s="1">
        <v>3581.6110509999999</v>
      </c>
      <c r="J565" s="1">
        <v>-2.5948600000000002</v>
      </c>
      <c r="K565" s="1">
        <v>-4.99946</v>
      </c>
      <c r="L565" s="1">
        <v>-10.455819999999999</v>
      </c>
      <c r="M565" s="2">
        <f t="shared" si="198"/>
        <v>-9.544601032950295</v>
      </c>
      <c r="N565" s="3">
        <f t="shared" si="199"/>
        <v>-1.70088378686164E-2</v>
      </c>
      <c r="O565" s="2">
        <f t="shared" si="200"/>
        <v>-0.97821994950186308</v>
      </c>
      <c r="P565" s="9">
        <f t="shared" si="201"/>
        <v>-6.7000982452158908E-2</v>
      </c>
    </row>
    <row r="566" spans="1:16" x14ac:dyDescent="0.25">
      <c r="A566" s="1" t="s">
        <v>748</v>
      </c>
      <c r="B566" s="1" t="s">
        <v>749</v>
      </c>
      <c r="C566" s="1" t="s">
        <v>16</v>
      </c>
      <c r="D566" s="1" t="s">
        <v>697</v>
      </c>
      <c r="E566" s="1" t="s">
        <v>752</v>
      </c>
      <c r="F566" s="1" t="s">
        <v>753</v>
      </c>
      <c r="G566" s="1" t="s">
        <v>8</v>
      </c>
      <c r="H566" s="1">
        <v>3594.0405350000001</v>
      </c>
      <c r="I566" s="1">
        <v>3489.286333</v>
      </c>
      <c r="J566" s="1">
        <v>-2.5775299999999999</v>
      </c>
      <c r="K566" s="1">
        <v>-5.0027200000000001</v>
      </c>
      <c r="L566" s="1">
        <v>-10.4094</v>
      </c>
      <c r="M566" s="2">
        <f t="shared" si="198"/>
        <v>-9.4981382872242328</v>
      </c>
      <c r="N566" s="3">
        <f t="shared" si="199"/>
        <v>2.0041495358227301E-3</v>
      </c>
      <c r="O566" s="2">
        <f t="shared" si="200"/>
        <v>-0.92563383556219847</v>
      </c>
      <c r="P566" s="9">
        <f t="shared" si="201"/>
        <v>-1.4372122786431518E-2</v>
      </c>
    </row>
    <row r="567" spans="1:16" x14ac:dyDescent="0.25">
      <c r="A567" s="1" t="s">
        <v>748</v>
      </c>
      <c r="B567" s="1" t="s">
        <v>749</v>
      </c>
      <c r="C567" s="1" t="s">
        <v>16</v>
      </c>
      <c r="D567" s="1" t="s">
        <v>697</v>
      </c>
      <c r="E567" s="1" t="s">
        <v>750</v>
      </c>
      <c r="F567" s="1" t="s">
        <v>751</v>
      </c>
      <c r="G567" s="1" t="s">
        <v>8</v>
      </c>
      <c r="H567" s="1">
        <v>3509.1215480000001</v>
      </c>
      <c r="I567" s="1">
        <v>3359.7561540000002</v>
      </c>
      <c r="J567" s="1">
        <v>-2.5794600000000001</v>
      </c>
      <c r="K567" s="1">
        <v>-5.0022099999999998</v>
      </c>
      <c r="L567" s="1">
        <v>-10.48278</v>
      </c>
      <c r="M567" s="2">
        <f t="shared" si="198"/>
        <v>-9.5715858589903178</v>
      </c>
      <c r="N567" s="3">
        <f t="shared" si="199"/>
        <v>-1.8914008128589899E-4</v>
      </c>
      <c r="O567" s="2">
        <f t="shared" si="200"/>
        <v>-0.99997847181929345</v>
      </c>
      <c r="P567" s="9">
        <f t="shared" si="201"/>
        <v>-8.8784330809611234E-2</v>
      </c>
    </row>
    <row r="568" spans="1:16" x14ac:dyDescent="0.25">
      <c r="J568" s="4">
        <f t="shared" ref="J568:P568" si="202">AVERAGE(J559:J567)</f>
        <v>-2.582513333333333</v>
      </c>
      <c r="K568" s="4">
        <f t="shared" si="202"/>
        <v>-5.0015066666666677</v>
      </c>
      <c r="L568" s="4">
        <f t="shared" si="202"/>
        <v>-10.458677777777778</v>
      </c>
      <c r="M568" s="4">
        <f t="shared" si="202"/>
        <v>-9.5474614423046589</v>
      </c>
      <c r="N568" s="4">
        <f t="shared" si="202"/>
        <v>-3.6055712044664981E-3</v>
      </c>
      <c r="O568" s="4">
        <f t="shared" si="202"/>
        <v>-0.97720657150549328</v>
      </c>
      <c r="P568" s="4">
        <f t="shared" si="202"/>
        <v>-6.5990236032375388E-2</v>
      </c>
    </row>
    <row r="569" spans="1:16" ht="13.8" thickBot="1" x14ac:dyDescent="0.3">
      <c r="J569" s="14">
        <f>STDEV(J559:J567)</f>
        <v>8.033439487542161E-3</v>
      </c>
      <c r="K569" s="14">
        <f t="shared" ref="K569:P569" si="203">STDEV(K559:K567)</f>
        <v>2.7659537234017745E-3</v>
      </c>
      <c r="L569" s="14">
        <f t="shared" si="203"/>
        <v>7.1018443868085937E-2</v>
      </c>
      <c r="M569" s="14">
        <f t="shared" si="203"/>
        <v>7.1083841001819109E-2</v>
      </c>
      <c r="N569" s="14">
        <f t="shared" si="203"/>
        <v>8.2634003077322778E-3</v>
      </c>
      <c r="O569" s="14">
        <f t="shared" si="203"/>
        <v>7.4528620380670291E-2</v>
      </c>
      <c r="P569" s="14">
        <f t="shared" si="203"/>
        <v>7.4593924627304575E-2</v>
      </c>
    </row>
    <row r="571" spans="1:16" x14ac:dyDescent="0.25">
      <c r="A571" s="1" t="s">
        <v>768</v>
      </c>
      <c r="B571" s="1" t="s">
        <v>19</v>
      </c>
      <c r="C571" s="1" t="s">
        <v>16</v>
      </c>
      <c r="D571" s="1" t="s">
        <v>697</v>
      </c>
      <c r="E571" s="1" t="s">
        <v>777</v>
      </c>
      <c r="F571" s="1" t="s">
        <v>778</v>
      </c>
      <c r="G571" s="1" t="s">
        <v>7</v>
      </c>
      <c r="H571" s="1">
        <v>3533.9367849999999</v>
      </c>
      <c r="I571" s="1">
        <v>3528.8415490000002</v>
      </c>
      <c r="J571" s="1">
        <v>-2.6158700000000001</v>
      </c>
      <c r="K571" s="1">
        <v>-5.2696100000000001</v>
      </c>
      <c r="L571" s="1">
        <v>-11.77975</v>
      </c>
      <c r="M571" s="2">
        <f>((1+L571/1000)/(1-0.92/1000)-1)*1000</f>
        <v>-10.869750170156456</v>
      </c>
      <c r="N571" s="3">
        <f>J571-1000*((1+K571/1000)^0.515-1)</f>
        <v>0.10145620049158754</v>
      </c>
      <c r="O571" s="2">
        <f>L571-1000*((1+K571/1000)^1.9-1)</f>
        <v>-1.7912374915486584</v>
      </c>
      <c r="P571" s="9">
        <f>M571-1000*((1+K571/1000)^1.9-1)</f>
        <v>-0.88123766170511431</v>
      </c>
    </row>
    <row r="572" spans="1:16" x14ac:dyDescent="0.25">
      <c r="A572" s="1" t="s">
        <v>768</v>
      </c>
      <c r="B572" s="1" t="s">
        <v>19</v>
      </c>
      <c r="C572" s="1" t="s">
        <v>16</v>
      </c>
      <c r="D572" s="1" t="s">
        <v>697</v>
      </c>
      <c r="E572" s="1" t="s">
        <v>775</v>
      </c>
      <c r="F572" s="1" t="s">
        <v>776</v>
      </c>
      <c r="G572" s="1" t="s">
        <v>7</v>
      </c>
      <c r="H572" s="1">
        <v>3492.1794020000002</v>
      </c>
      <c r="I572" s="1">
        <v>3456.9203699999998</v>
      </c>
      <c r="J572" s="1">
        <v>-2.6326499999999999</v>
      </c>
      <c r="K572" s="1">
        <v>-5.27454</v>
      </c>
      <c r="L572" s="1">
        <v>-11.69026</v>
      </c>
      <c r="M572" s="2">
        <f>((1+L572/1000)/(1-0.92/1000)-1)*1000</f>
        <v>-10.780177763542342</v>
      </c>
      <c r="N572" s="3">
        <f>J572-1000*((1+K572/1000)^0.515-1)</f>
        <v>8.7221668000473151E-2</v>
      </c>
      <c r="O572" s="2">
        <f>L572-1000*((1+K572/1000)^1.9-1)</f>
        <v>-1.692424948461051</v>
      </c>
      <c r="P572" s="9">
        <f>M572-1000*((1+K572/1000)^1.9-1)</f>
        <v>-0.782342712003393</v>
      </c>
    </row>
    <row r="573" spans="1:16" x14ac:dyDescent="0.25">
      <c r="A573" s="1" t="s">
        <v>768</v>
      </c>
      <c r="B573" s="1" t="s">
        <v>19</v>
      </c>
      <c r="C573" s="1" t="s">
        <v>16</v>
      </c>
      <c r="D573" s="1" t="s">
        <v>697</v>
      </c>
      <c r="E573" s="1" t="s">
        <v>773</v>
      </c>
      <c r="F573" s="1" t="s">
        <v>774</v>
      </c>
      <c r="G573" s="1" t="s">
        <v>7</v>
      </c>
      <c r="H573" s="1">
        <v>3466.3617810000001</v>
      </c>
      <c r="I573" s="1">
        <v>3390.8215460000001</v>
      </c>
      <c r="J573" s="1">
        <v>-2.6306400000000001</v>
      </c>
      <c r="K573" s="1">
        <v>-5.2663599999999997</v>
      </c>
      <c r="L573" s="1">
        <v>-11.810739999999999</v>
      </c>
      <c r="M573" s="2">
        <f>((1+L573/1000)/(1-0.92/1000)-1)*1000</f>
        <v>-10.900768707210684</v>
      </c>
      <c r="N573" s="3">
        <f>J573-1000*((1+K573/1000)^0.515-1)</f>
        <v>8.5008157305738852E-2</v>
      </c>
      <c r="O573" s="2">
        <f>L573-1000*((1+K573/1000)^1.9-1)</f>
        <v>-1.8283732069955398</v>
      </c>
      <c r="P573" s="9">
        <f>M573-1000*((1+K573/1000)^1.9-1)</f>
        <v>-0.91840191420622475</v>
      </c>
    </row>
    <row r="574" spans="1:16" x14ac:dyDescent="0.25">
      <c r="A574" s="1" t="s">
        <v>768</v>
      </c>
      <c r="B574" s="1" t="s">
        <v>19</v>
      </c>
      <c r="C574" s="1" t="s">
        <v>16</v>
      </c>
      <c r="D574" s="1" t="s">
        <v>697</v>
      </c>
      <c r="E574" s="1" t="s">
        <v>771</v>
      </c>
      <c r="F574" s="1" t="s">
        <v>772</v>
      </c>
      <c r="G574" s="1" t="s">
        <v>7</v>
      </c>
      <c r="H574" s="1">
        <v>3443.3277969999999</v>
      </c>
      <c r="I574" s="1">
        <v>3327.8486050000001</v>
      </c>
      <c r="J574" s="1">
        <v>-2.62982</v>
      </c>
      <c r="K574" s="1">
        <v>-5.2664299999999997</v>
      </c>
      <c r="L574" s="1">
        <v>-11.673080000000001</v>
      </c>
      <c r="M574" s="2">
        <f>((1+L574/1000)/(1-0.92/1000)-1)*1000</f>
        <v>-10.762981943387873</v>
      </c>
      <c r="N574" s="3">
        <f>J574-1000*((1+K574/1000)^0.515-1)</f>
        <v>8.5864299746334805E-2</v>
      </c>
      <c r="O574" s="2">
        <f>L574-1000*((1+K574/1000)^1.9-1)</f>
        <v>-1.6905808375493585</v>
      </c>
      <c r="P574" s="9">
        <f>M574-1000*((1+K574/1000)^1.9-1)</f>
        <v>-0.78048278093723056</v>
      </c>
    </row>
    <row r="575" spans="1:16" x14ac:dyDescent="0.25">
      <c r="A575" s="1" t="s">
        <v>768</v>
      </c>
      <c r="B575" s="1" t="s">
        <v>19</v>
      </c>
      <c r="C575" s="1" t="s">
        <v>16</v>
      </c>
      <c r="D575" s="1" t="s">
        <v>697</v>
      </c>
      <c r="E575" s="1" t="s">
        <v>769</v>
      </c>
      <c r="F575" s="1" t="s">
        <v>770</v>
      </c>
      <c r="G575" s="1" t="s">
        <v>7</v>
      </c>
      <c r="H575" s="1">
        <v>3420.662323</v>
      </c>
      <c r="I575" s="1">
        <v>3264.3635629999999</v>
      </c>
      <c r="J575" s="1">
        <v>-2.6199699999999999</v>
      </c>
      <c r="K575" s="1">
        <v>-5.2597199999999997</v>
      </c>
      <c r="L575" s="1">
        <v>-11.755559999999999</v>
      </c>
      <c r="M575" s="2">
        <f>((1+L575/1000)/(1-0.92/1000)-1)*1000</f>
        <v>-10.845537894863199</v>
      </c>
      <c r="N575" s="3">
        <f>J575-1000*((1+K575/1000)^0.515-1)</f>
        <v>9.2249794262504903E-2</v>
      </c>
      <c r="O575" s="2">
        <f>L575-1000*((1+K575/1000)^1.9-1)</f>
        <v>-1.785749432578255</v>
      </c>
      <c r="P575" s="9">
        <f>M575-1000*((1+K575/1000)^1.9-1)</f>
        <v>-0.87572732744145476</v>
      </c>
    </row>
    <row r="576" spans="1:16" x14ac:dyDescent="0.25">
      <c r="J576" s="4">
        <f t="shared" ref="J576:P576" si="204">AVERAGE(J571:J575)</f>
        <v>-2.6257900000000003</v>
      </c>
      <c r="K576" s="4">
        <f t="shared" si="204"/>
        <v>-5.2673320000000006</v>
      </c>
      <c r="L576" s="4">
        <f t="shared" si="204"/>
        <v>-11.741878</v>
      </c>
      <c r="M576" s="4">
        <f t="shared" si="204"/>
        <v>-10.83184329583211</v>
      </c>
      <c r="N576" s="4">
        <f t="shared" si="204"/>
        <v>9.0360023961327848E-2</v>
      </c>
      <c r="O576" s="4">
        <f t="shared" si="204"/>
        <v>-1.7576731834265726</v>
      </c>
      <c r="P576" s="4">
        <f t="shared" si="204"/>
        <v>-0.84763847925868352</v>
      </c>
    </row>
    <row r="577" spans="1:16" ht="13.8" thickBot="1" x14ac:dyDescent="0.3">
      <c r="J577" s="14">
        <f>STDEV(J571:J575)</f>
        <v>7.4010438452963958E-3</v>
      </c>
      <c r="K577" s="14">
        <f t="shared" ref="K577:P577" si="205">STDEV(K571:K575)</f>
        <v>5.4047543884992097E-3</v>
      </c>
      <c r="L577" s="14">
        <f t="shared" si="205"/>
        <v>5.8653736624361241E-2</v>
      </c>
      <c r="M577" s="14">
        <f t="shared" si="205"/>
        <v>5.8707747752328676E-2</v>
      </c>
      <c r="N577" s="14">
        <f t="shared" si="205"/>
        <v>6.8080771227162461E-3</v>
      </c>
      <c r="O577" s="14">
        <f t="shared" si="205"/>
        <v>6.2594023117662434E-2</v>
      </c>
      <c r="P577" s="14">
        <f t="shared" si="205"/>
        <v>6.2647380666268251E-2</v>
      </c>
    </row>
    <row r="578" spans="1:16" x14ac:dyDescent="0.25">
      <c r="A578" s="13" t="s">
        <v>791</v>
      </c>
    </row>
    <row r="580" spans="1:16" x14ac:dyDescent="0.25">
      <c r="A580" s="1" t="s">
        <v>779</v>
      </c>
      <c r="B580" s="1" t="s">
        <v>19</v>
      </c>
      <c r="C580" s="1" t="s">
        <v>16</v>
      </c>
      <c r="D580" s="1" t="s">
        <v>780</v>
      </c>
      <c r="E580" s="1" t="s">
        <v>789</v>
      </c>
      <c r="F580" s="1" t="s">
        <v>790</v>
      </c>
      <c r="G580" s="1" t="s">
        <v>7</v>
      </c>
      <c r="H580" s="1">
        <v>6346.7632899999999</v>
      </c>
      <c r="I580" s="1">
        <v>6530.314832</v>
      </c>
      <c r="J580" s="1">
        <v>-2.6251000000000002</v>
      </c>
      <c r="K580" s="1">
        <v>-5.2722300000000004</v>
      </c>
      <c r="L580" s="1">
        <v>-11.812760000000001</v>
      </c>
      <c r="M580" s="2">
        <f>((1+L580/1000)/(1-0.92/1000)-1)*1000</f>
        <v>-10.902790567321908</v>
      </c>
      <c r="N580" s="3">
        <f>J580-1000*((1+K580/1000)^0.515-1)</f>
        <v>9.3578963395726245E-2</v>
      </c>
      <c r="O580" s="2">
        <f>L580-1000*((1+K580/1000)^1.9-1)</f>
        <v>-1.8192931125601497</v>
      </c>
      <c r="P580" s="9">
        <f>M580-1000*((1+K580/1000)^1.9-1)</f>
        <v>-0.90932367988205698</v>
      </c>
    </row>
    <row r="581" spans="1:16" x14ac:dyDescent="0.25">
      <c r="A581" s="1" t="s">
        <v>779</v>
      </c>
      <c r="B581" s="1" t="s">
        <v>19</v>
      </c>
      <c r="C581" s="1" t="s">
        <v>16</v>
      </c>
      <c r="D581" s="1" t="s">
        <v>780</v>
      </c>
      <c r="E581" s="1" t="s">
        <v>787</v>
      </c>
      <c r="F581" s="1" t="s">
        <v>788</v>
      </c>
      <c r="G581" s="1" t="s">
        <v>7</v>
      </c>
      <c r="H581" s="1">
        <v>6218.5415220000004</v>
      </c>
      <c r="I581" s="1">
        <v>6321.2037929999997</v>
      </c>
      <c r="J581" s="1">
        <v>-2.6345399999999999</v>
      </c>
      <c r="K581" s="1">
        <v>-5.2807399999999998</v>
      </c>
      <c r="L581" s="1">
        <v>-11.76107</v>
      </c>
      <c r="M581" s="2">
        <f>((1+L581/1000)/(1-0.92/1000)-1)*1000</f>
        <v>-10.851052968731235</v>
      </c>
      <c r="N581" s="3">
        <f>J581-1000*((1+K581/1000)^0.515-1)</f>
        <v>8.8532873147880498E-2</v>
      </c>
      <c r="O581" s="2">
        <f>L581-1000*((1+K581/1000)^1.9-1)</f>
        <v>-1.7515109167942242</v>
      </c>
      <c r="P581" s="9">
        <f>M581-1000*((1+K581/1000)^1.9-1)</f>
        <v>-0.84149388552545901</v>
      </c>
    </row>
    <row r="582" spans="1:16" x14ac:dyDescent="0.25">
      <c r="A582" s="1" t="s">
        <v>779</v>
      </c>
      <c r="B582" s="1" t="s">
        <v>19</v>
      </c>
      <c r="C582" s="1" t="s">
        <v>16</v>
      </c>
      <c r="D582" s="1" t="s">
        <v>780</v>
      </c>
      <c r="E582" s="1" t="s">
        <v>785</v>
      </c>
      <c r="F582" s="1" t="s">
        <v>786</v>
      </c>
      <c r="G582" s="1" t="s">
        <v>7</v>
      </c>
      <c r="H582" s="1">
        <v>6155.6313810000001</v>
      </c>
      <c r="I582" s="1">
        <v>6170.8863250000004</v>
      </c>
      <c r="J582" s="1">
        <v>-2.6312600000000002</v>
      </c>
      <c r="K582" s="1">
        <v>-5.27766</v>
      </c>
      <c r="L582" s="1">
        <v>-11.745939999999999</v>
      </c>
      <c r="M582" s="2">
        <f>((1+L582/1000)/(1-0.92/1000)-1)*1000</f>
        <v>-10.835909036313375</v>
      </c>
      <c r="N582" s="3">
        <f>J582-1000*((1+K582/1000)^0.515-1)</f>
        <v>9.0222595832824659E-2</v>
      </c>
      <c r="O582" s="2">
        <f>L582-1000*((1+K582/1000)^1.9-1)</f>
        <v>-1.7422051049501999</v>
      </c>
      <c r="P582" s="9">
        <f>M582-1000*((1+K582/1000)^1.9-1)</f>
        <v>-0.83217414126357525</v>
      </c>
    </row>
    <row r="583" spans="1:16" x14ac:dyDescent="0.25">
      <c r="A583" s="1" t="s">
        <v>779</v>
      </c>
      <c r="B583" s="1" t="s">
        <v>19</v>
      </c>
      <c r="C583" s="1" t="s">
        <v>16</v>
      </c>
      <c r="D583" s="1" t="s">
        <v>780</v>
      </c>
      <c r="E583" s="1" t="s">
        <v>783</v>
      </c>
      <c r="F583" s="1" t="s">
        <v>784</v>
      </c>
      <c r="G583" s="1" t="s">
        <v>7</v>
      </c>
      <c r="H583" s="1">
        <v>6106.7003029999996</v>
      </c>
      <c r="I583" s="1">
        <v>6035.3516209999998</v>
      </c>
      <c r="J583" s="1">
        <v>-2.6307</v>
      </c>
      <c r="K583" s="1">
        <v>-5.2806499999999996</v>
      </c>
      <c r="L583" s="1">
        <v>-11.814859999999999</v>
      </c>
      <c r="M583" s="2">
        <f>((1+L583/1000)/(1-0.92/1000)-1)*1000</f>
        <v>-10.904892501100939</v>
      </c>
      <c r="N583" s="3">
        <f>J583-1000*((1+K583/1000)^0.515-1)</f>
        <v>9.2326403971706661E-2</v>
      </c>
      <c r="O583" s="2">
        <f>L583-1000*((1+K583/1000)^1.9-1)</f>
        <v>-1.8054711038803131</v>
      </c>
      <c r="P583" s="9">
        <f>M583-1000*((1+K583/1000)^1.9-1)</f>
        <v>-0.89550360498125237</v>
      </c>
    </row>
    <row r="584" spans="1:16" x14ac:dyDescent="0.25">
      <c r="A584" s="1" t="s">
        <v>779</v>
      </c>
      <c r="B584" s="1" t="s">
        <v>19</v>
      </c>
      <c r="C584" s="1" t="s">
        <v>16</v>
      </c>
      <c r="D584" s="1" t="s">
        <v>780</v>
      </c>
      <c r="E584" s="1" t="s">
        <v>781</v>
      </c>
      <c r="F584" s="1" t="s">
        <v>782</v>
      </c>
      <c r="G584" s="1" t="s">
        <v>7</v>
      </c>
      <c r="H584" s="1">
        <v>6066.3309639999998</v>
      </c>
      <c r="I584" s="1">
        <v>5905.856033</v>
      </c>
      <c r="J584" s="1">
        <v>-2.6414200000000001</v>
      </c>
      <c r="K584" s="1">
        <v>-5.2783499999999997</v>
      </c>
      <c r="L584" s="1">
        <v>-11.6981</v>
      </c>
      <c r="M584" s="2">
        <f>((1+L584/1000)/(1-0.92/1000)-1)*1000</f>
        <v>-10.788024982984368</v>
      </c>
      <c r="N584" s="3">
        <f>J584-1000*((1+K584/1000)^0.515-1)</f>
        <v>8.0418859049641078E-2</v>
      </c>
      <c r="O584" s="2">
        <f>L584-1000*((1+K584/1000)^1.9-1)</f>
        <v>-1.6930603341149375</v>
      </c>
      <c r="P584" s="9">
        <f>M584-1000*((1+K584/1000)^1.9-1)</f>
        <v>-0.78298531709930508</v>
      </c>
    </row>
    <row r="585" spans="1:16" x14ac:dyDescent="0.25">
      <c r="J585" s="4">
        <f t="shared" ref="J585:P585" si="206">AVERAGE(J580:J584)</f>
        <v>-2.6326039999999997</v>
      </c>
      <c r="K585" s="4">
        <f t="shared" si="206"/>
        <v>-5.2779259999999999</v>
      </c>
      <c r="L585" s="4">
        <f t="shared" si="206"/>
        <v>-11.766546</v>
      </c>
      <c r="M585" s="4">
        <f t="shared" si="206"/>
        <v>-10.856534011290366</v>
      </c>
      <c r="N585" s="4">
        <f t="shared" si="206"/>
        <v>8.9015939079555823E-2</v>
      </c>
      <c r="O585" s="4">
        <f t="shared" si="206"/>
        <v>-1.7623081144599648</v>
      </c>
      <c r="P585" s="4">
        <f t="shared" si="206"/>
        <v>-0.85229612575032976</v>
      </c>
    </row>
    <row r="586" spans="1:16" ht="13.8" thickBot="1" x14ac:dyDescent="0.3">
      <c r="J586" s="14">
        <f>STDEV(J580:J584)</f>
        <v>5.9835507852778686E-3</v>
      </c>
      <c r="K586" s="14">
        <f t="shared" ref="K586:P586" si="207">STDEV(K580:K584)</f>
        <v>3.4653181672103209E-3</v>
      </c>
      <c r="L586" s="14">
        <f t="shared" si="207"/>
        <v>4.9013837637956983E-2</v>
      </c>
      <c r="M586" s="14">
        <f t="shared" si="207"/>
        <v>4.9058971892068495E-2</v>
      </c>
      <c r="N586" s="14">
        <f t="shared" si="207"/>
        <v>5.181204661259757E-3</v>
      </c>
      <c r="O586" s="14">
        <f t="shared" si="207"/>
        <v>5.105462568581591E-2</v>
      </c>
      <c r="P586" s="14">
        <f t="shared" si="207"/>
        <v>5.1099410566946973E-2</v>
      </c>
    </row>
    <row r="587" spans="1:16" x14ac:dyDescent="0.25">
      <c r="A587" s="13" t="s">
        <v>22</v>
      </c>
    </row>
    <row r="589" spans="1:16" x14ac:dyDescent="0.25">
      <c r="A589" s="1" t="s">
        <v>792</v>
      </c>
      <c r="B589" s="1" t="s">
        <v>793</v>
      </c>
      <c r="C589" s="1" t="s">
        <v>16</v>
      </c>
      <c r="D589" s="1" t="s">
        <v>780</v>
      </c>
      <c r="E589" s="1" t="s">
        <v>810</v>
      </c>
      <c r="F589" s="1" t="s">
        <v>811</v>
      </c>
      <c r="G589" s="1" t="s">
        <v>8</v>
      </c>
      <c r="H589" s="1">
        <v>5525.0608620000003</v>
      </c>
      <c r="I589" s="1">
        <v>5412.6118930000002</v>
      </c>
      <c r="J589" s="1">
        <v>-2.7147999999999999</v>
      </c>
      <c r="K589" s="1">
        <v>-5.2403899999999997</v>
      </c>
      <c r="L589" s="1">
        <v>-10.546799999999999</v>
      </c>
      <c r="M589" s="2">
        <f t="shared" ref="M589:M597" si="208">((1+L589/1000)/(1-0.92/1000)-1)*1000</f>
        <v>-9.6356648116265866</v>
      </c>
      <c r="N589" s="3">
        <f t="shared" ref="N589:N597" si="209">J589-1000*((1+K589/1000)^0.515-1)</f>
        <v>-1.256060303720874E-2</v>
      </c>
      <c r="O589" s="2">
        <f t="shared" ref="O589:O597" si="210">L589-1000*((1+K589/1000)^1.9-1)</f>
        <v>-0.61354285004336795</v>
      </c>
      <c r="P589" s="9">
        <f t="shared" ref="P589:P597" si="211">M589-1000*((1+K589/1000)^1.9-1)</f>
        <v>0.29759233833004473</v>
      </c>
    </row>
    <row r="590" spans="1:16" x14ac:dyDescent="0.25">
      <c r="A590" s="1" t="s">
        <v>792</v>
      </c>
      <c r="B590" s="1" t="s">
        <v>793</v>
      </c>
      <c r="C590" s="1" t="s">
        <v>16</v>
      </c>
      <c r="D590" s="1" t="s">
        <v>780</v>
      </c>
      <c r="E590" s="1" t="s">
        <v>808</v>
      </c>
      <c r="F590" s="1" t="s">
        <v>809</v>
      </c>
      <c r="G590" s="1" t="s">
        <v>8</v>
      </c>
      <c r="H590" s="1">
        <v>5320.9687949999998</v>
      </c>
      <c r="I590" s="1">
        <v>5224.9668620000002</v>
      </c>
      <c r="J590" s="1">
        <v>-2.7191900000000002</v>
      </c>
      <c r="K590" s="1">
        <v>-5.2365199999999996</v>
      </c>
      <c r="L590" s="1">
        <v>-10.511290000000001</v>
      </c>
      <c r="M590" s="2">
        <f t="shared" si="208"/>
        <v>-9.6001221123432892</v>
      </c>
      <c r="N590" s="3">
        <f t="shared" si="209"/>
        <v>-1.8948736462260918E-2</v>
      </c>
      <c r="O590" s="2">
        <f t="shared" si="210"/>
        <v>-0.58535117442231588</v>
      </c>
      <c r="P590" s="9">
        <f t="shared" si="211"/>
        <v>0.32581671323439565</v>
      </c>
    </row>
    <row r="591" spans="1:16" x14ac:dyDescent="0.25">
      <c r="A591" s="1" t="s">
        <v>792</v>
      </c>
      <c r="B591" s="1" t="s">
        <v>793</v>
      </c>
      <c r="C591" s="1" t="s">
        <v>16</v>
      </c>
      <c r="D591" s="1" t="s">
        <v>780</v>
      </c>
      <c r="E591" s="1" t="s">
        <v>806</v>
      </c>
      <c r="F591" s="1" t="s">
        <v>807</v>
      </c>
      <c r="G591" s="1" t="s">
        <v>8</v>
      </c>
      <c r="H591" s="1">
        <v>5144.1671679999999</v>
      </c>
      <c r="I591" s="1">
        <v>4954.1052600000003</v>
      </c>
      <c r="J591" s="1">
        <v>-2.70723</v>
      </c>
      <c r="K591" s="1">
        <v>-5.2355600000000004</v>
      </c>
      <c r="L591" s="1">
        <v>-10.59615</v>
      </c>
      <c r="M591" s="2">
        <f t="shared" si="208"/>
        <v>-9.6850602554350296</v>
      </c>
      <c r="N591" s="3">
        <f t="shared" si="209"/>
        <v>-7.4843968833011587E-3</v>
      </c>
      <c r="O591" s="2">
        <f t="shared" si="210"/>
        <v>-0.67202657668427612</v>
      </c>
      <c r="P591" s="9">
        <f t="shared" si="211"/>
        <v>0.23906316788069404</v>
      </c>
    </row>
    <row r="592" spans="1:16" x14ac:dyDescent="0.25">
      <c r="A592" s="1" t="s">
        <v>792</v>
      </c>
      <c r="B592" s="1" t="s">
        <v>793</v>
      </c>
      <c r="C592" s="1" t="s">
        <v>16</v>
      </c>
      <c r="D592" s="1" t="s">
        <v>780</v>
      </c>
      <c r="E592" s="1" t="s">
        <v>804</v>
      </c>
      <c r="F592" s="1" t="s">
        <v>805</v>
      </c>
      <c r="G592" s="1" t="s">
        <v>8</v>
      </c>
      <c r="H592" s="1">
        <v>4934.121991</v>
      </c>
      <c r="I592" s="1">
        <v>5120.0884830000005</v>
      </c>
      <c r="J592" s="1">
        <v>-2.7082600000000001</v>
      </c>
      <c r="K592" s="1">
        <v>-5.2175500000000001</v>
      </c>
      <c r="L592" s="1">
        <v>-10.540100000000001</v>
      </c>
      <c r="M592" s="2">
        <f t="shared" si="208"/>
        <v>-9.6289586419505682</v>
      </c>
      <c r="N592" s="3">
        <f t="shared" si="209"/>
        <v>-1.7813149905769876E-2</v>
      </c>
      <c r="O592" s="2">
        <f t="shared" si="210"/>
        <v>-0.65003457180240964</v>
      </c>
      <c r="P592" s="9">
        <f t="shared" si="211"/>
        <v>0.26110678624702288</v>
      </c>
    </row>
    <row r="593" spans="1:16" x14ac:dyDescent="0.25">
      <c r="A593" s="1" t="s">
        <v>792</v>
      </c>
      <c r="B593" s="1" t="s">
        <v>793</v>
      </c>
      <c r="C593" s="1" t="s">
        <v>16</v>
      </c>
      <c r="D593" s="1" t="s">
        <v>780</v>
      </c>
      <c r="E593" s="1" t="s">
        <v>802</v>
      </c>
      <c r="F593" s="1" t="s">
        <v>803</v>
      </c>
      <c r="G593" s="1" t="s">
        <v>8</v>
      </c>
      <c r="H593" s="1">
        <v>4750.4268929999998</v>
      </c>
      <c r="I593" s="1">
        <v>4634.8554100000001</v>
      </c>
      <c r="J593" s="1">
        <v>-2.7048199999999998</v>
      </c>
      <c r="K593" s="1">
        <v>-5.2314699999999998</v>
      </c>
      <c r="L593" s="1">
        <v>-10.5578</v>
      </c>
      <c r="M593" s="2">
        <f t="shared" si="208"/>
        <v>-9.6466749409456209</v>
      </c>
      <c r="N593" s="3">
        <f t="shared" si="209"/>
        <v>-7.186114202420768E-3</v>
      </c>
      <c r="O593" s="2">
        <f t="shared" si="210"/>
        <v>-0.64141096440722478</v>
      </c>
      <c r="P593" s="9">
        <f t="shared" si="211"/>
        <v>0.26971409464715457</v>
      </c>
    </row>
    <row r="594" spans="1:16" x14ac:dyDescent="0.25">
      <c r="A594" s="1" t="s">
        <v>792</v>
      </c>
      <c r="B594" s="1" t="s">
        <v>793</v>
      </c>
      <c r="C594" s="1" t="s">
        <v>16</v>
      </c>
      <c r="D594" s="1" t="s">
        <v>780</v>
      </c>
      <c r="E594" s="1" t="s">
        <v>800</v>
      </c>
      <c r="F594" s="1" t="s">
        <v>801</v>
      </c>
      <c r="G594" s="1" t="s">
        <v>8</v>
      </c>
      <c r="H594" s="1">
        <v>4602.1258870000001</v>
      </c>
      <c r="I594" s="1">
        <v>4455.7599529999998</v>
      </c>
      <c r="J594" s="1">
        <v>-2.7039800000000001</v>
      </c>
      <c r="K594" s="1">
        <v>-5.2282099999999998</v>
      </c>
      <c r="L594" s="1">
        <v>-10.58489</v>
      </c>
      <c r="M594" s="2">
        <f t="shared" si="208"/>
        <v>-9.6737898866956495</v>
      </c>
      <c r="N594" s="3">
        <f t="shared" si="209"/>
        <v>-8.029289294281039E-3</v>
      </c>
      <c r="O594" s="2">
        <f t="shared" si="210"/>
        <v>-0.67466580250301256</v>
      </c>
      <c r="P594" s="9">
        <f t="shared" si="211"/>
        <v>0.23643431080133759</v>
      </c>
    </row>
    <row r="595" spans="1:16" x14ac:dyDescent="0.25">
      <c r="A595" s="1" t="s">
        <v>792</v>
      </c>
      <c r="B595" s="1" t="s">
        <v>793</v>
      </c>
      <c r="C595" s="1" t="s">
        <v>16</v>
      </c>
      <c r="D595" s="1" t="s">
        <v>780</v>
      </c>
      <c r="E595" s="1" t="s">
        <v>798</v>
      </c>
      <c r="F595" s="1" t="s">
        <v>799</v>
      </c>
      <c r="G595" s="1" t="s">
        <v>8</v>
      </c>
      <c r="H595" s="1">
        <v>4444.2572149999996</v>
      </c>
      <c r="I595" s="1">
        <v>4263.3090499999998</v>
      </c>
      <c r="J595" s="1">
        <v>-2.70235</v>
      </c>
      <c r="K595" s="1">
        <v>-5.2268499999999998</v>
      </c>
      <c r="L595" s="1">
        <v>-10.55697</v>
      </c>
      <c r="M595" s="2">
        <f t="shared" si="208"/>
        <v>-9.6458441766424929</v>
      </c>
      <c r="N595" s="3">
        <f t="shared" si="209"/>
        <v>-7.1014719772799495E-3</v>
      </c>
      <c r="O595" s="2">
        <f t="shared" si="210"/>
        <v>-0.64931764217546295</v>
      </c>
      <c r="P595" s="9">
        <f t="shared" si="211"/>
        <v>0.26180818118204385</v>
      </c>
    </row>
    <row r="596" spans="1:16" x14ac:dyDescent="0.25">
      <c r="A596" s="1" t="s">
        <v>792</v>
      </c>
      <c r="B596" s="1" t="s">
        <v>793</v>
      </c>
      <c r="C596" s="1" t="s">
        <v>16</v>
      </c>
      <c r="D596" s="1" t="s">
        <v>780</v>
      </c>
      <c r="E596" s="1" t="s">
        <v>796</v>
      </c>
      <c r="F596" s="1" t="s">
        <v>797</v>
      </c>
      <c r="G596" s="1" t="s">
        <v>8</v>
      </c>
      <c r="H596" s="1">
        <v>4295.0964350000004</v>
      </c>
      <c r="I596" s="1">
        <v>4147.3384429999996</v>
      </c>
      <c r="J596" s="1">
        <v>-2.7045599999999999</v>
      </c>
      <c r="K596" s="1">
        <v>-5.2320500000000001</v>
      </c>
      <c r="L596" s="1">
        <v>-10.570690000000001</v>
      </c>
      <c r="M596" s="2">
        <f t="shared" si="208"/>
        <v>-9.6595768106657598</v>
      </c>
      <c r="N596" s="3">
        <f t="shared" si="209"/>
        <v>-6.6266533228827029E-3</v>
      </c>
      <c r="O596" s="2">
        <f t="shared" si="210"/>
        <v>-0.65320415462678127</v>
      </c>
      <c r="P596" s="9">
        <f t="shared" si="211"/>
        <v>0.25790903470745974</v>
      </c>
    </row>
    <row r="597" spans="1:16" x14ac:dyDescent="0.25">
      <c r="A597" s="1" t="s">
        <v>792</v>
      </c>
      <c r="B597" s="1" t="s">
        <v>793</v>
      </c>
      <c r="C597" s="1" t="s">
        <v>16</v>
      </c>
      <c r="D597" s="1" t="s">
        <v>780</v>
      </c>
      <c r="E597" s="1" t="s">
        <v>794</v>
      </c>
      <c r="F597" s="1" t="s">
        <v>795</v>
      </c>
      <c r="G597" s="1" t="s">
        <v>8</v>
      </c>
      <c r="H597" s="1">
        <v>4142.3885220000002</v>
      </c>
      <c r="I597" s="1">
        <v>3977.106765</v>
      </c>
      <c r="J597" s="1">
        <v>-2.6967400000000001</v>
      </c>
      <c r="K597" s="1">
        <v>-5.2273199999999997</v>
      </c>
      <c r="L597" s="1">
        <v>-10.59638</v>
      </c>
      <c r="M597" s="2">
        <f t="shared" si="208"/>
        <v>-9.6852904672297679</v>
      </c>
      <c r="N597" s="3">
        <f t="shared" si="209"/>
        <v>-1.248805955669674E-3</v>
      </c>
      <c r="O597" s="2">
        <f t="shared" si="210"/>
        <v>-0.68783884428373376</v>
      </c>
      <c r="P597" s="9">
        <f t="shared" si="211"/>
        <v>0.22325068848649821</v>
      </c>
    </row>
    <row r="598" spans="1:16" x14ac:dyDescent="0.25">
      <c r="J598" s="4">
        <f t="shared" ref="J598:P598" si="212">AVERAGE(J589:J597)</f>
        <v>-2.7068811111111111</v>
      </c>
      <c r="K598" s="4">
        <f t="shared" si="212"/>
        <v>-5.2306577777777781</v>
      </c>
      <c r="L598" s="4">
        <f t="shared" si="212"/>
        <v>-10.562341111111111</v>
      </c>
      <c r="M598" s="4">
        <f t="shared" si="212"/>
        <v>-9.651220233726086</v>
      </c>
      <c r="N598" s="4">
        <f t="shared" si="212"/>
        <v>-9.666580115674981E-3</v>
      </c>
      <c r="O598" s="4">
        <f t="shared" si="212"/>
        <v>-0.64748806454984276</v>
      </c>
      <c r="P598" s="4">
        <f t="shared" si="212"/>
        <v>0.26363281283518347</v>
      </c>
    </row>
    <row r="599" spans="1:16" ht="13.8" thickBot="1" x14ac:dyDescent="0.3">
      <c r="J599" s="14">
        <f>STDEV(J589:J597)</f>
        <v>6.6864217718531167E-3</v>
      </c>
      <c r="K599" s="14">
        <f t="shared" ref="K599:P599" si="213">STDEV(K589:K597)</f>
        <v>6.7003447257916286E-3</v>
      </c>
      <c r="L599" s="14">
        <f t="shared" si="213"/>
        <v>2.7999381441580068E-2</v>
      </c>
      <c r="M599" s="14">
        <f t="shared" si="213"/>
        <v>2.8025164593011395E-2</v>
      </c>
      <c r="N599" s="14">
        <f t="shared" si="213"/>
        <v>5.7137510334067674E-3</v>
      </c>
      <c r="O599" s="14">
        <f t="shared" si="213"/>
        <v>3.1744410986726174E-2</v>
      </c>
      <c r="P599" s="14">
        <f t="shared" si="213"/>
        <v>3.176807062367927E-2</v>
      </c>
    </row>
    <row r="601" spans="1:16" x14ac:dyDescent="0.25">
      <c r="A601" s="1" t="s">
        <v>812</v>
      </c>
      <c r="B601" s="1" t="s">
        <v>19</v>
      </c>
      <c r="C601" s="1" t="s">
        <v>16</v>
      </c>
      <c r="D601" s="1" t="s">
        <v>780</v>
      </c>
      <c r="E601" s="1" t="s">
        <v>821</v>
      </c>
      <c r="F601" s="1" t="s">
        <v>822</v>
      </c>
      <c r="G601" s="1" t="s">
        <v>7</v>
      </c>
      <c r="H601" s="1">
        <v>6059.1321019999996</v>
      </c>
      <c r="I601" s="1">
        <v>6309.2639550000004</v>
      </c>
      <c r="J601" s="1">
        <v>-2.6485099999999999</v>
      </c>
      <c r="K601" s="1">
        <v>-5.2990599999999999</v>
      </c>
      <c r="L601" s="1">
        <v>-11.86872</v>
      </c>
      <c r="M601" s="2">
        <f>((1+L601/1000)/(1-0.92/1000)-1)*1000</f>
        <v>-10.958802097930098</v>
      </c>
      <c r="N601" s="3">
        <f>J601-1000*((1+K601/1000)^0.515-1)</f>
        <v>8.402197457845606E-2</v>
      </c>
      <c r="O601" s="2">
        <f>L601-1000*((1+K601/1000)^1.9-1)</f>
        <v>-1.8245186784662799</v>
      </c>
      <c r="P601" s="9">
        <f>M601-1000*((1+K601/1000)^1.9-1)</f>
        <v>-0.91460077639637838</v>
      </c>
    </row>
    <row r="602" spans="1:16" x14ac:dyDescent="0.25">
      <c r="A602" s="1" t="s">
        <v>812</v>
      </c>
      <c r="B602" s="1" t="s">
        <v>19</v>
      </c>
      <c r="C602" s="1" t="s">
        <v>16</v>
      </c>
      <c r="D602" s="1" t="s">
        <v>780</v>
      </c>
      <c r="E602" s="1" t="s">
        <v>819</v>
      </c>
      <c r="F602" s="1" t="s">
        <v>820</v>
      </c>
      <c r="G602" s="1" t="s">
        <v>7</v>
      </c>
      <c r="H602" s="1">
        <v>5976.562046</v>
      </c>
      <c r="I602" s="1">
        <v>6113.1220560000002</v>
      </c>
      <c r="J602" s="1">
        <v>-2.6518199999999998</v>
      </c>
      <c r="K602" s="1">
        <v>-5.3017899999999996</v>
      </c>
      <c r="L602" s="1">
        <v>-11.818770000000001</v>
      </c>
      <c r="M602" s="2">
        <f>((1+L602/1000)/(1-0.92/1000)-1)*1000</f>
        <v>-10.908806101613377</v>
      </c>
      <c r="N602" s="3">
        <f>J602-1000*((1+K602/1000)^0.515-1)</f>
        <v>8.2121553149654858E-2</v>
      </c>
      <c r="O602" s="2">
        <f>L602-1000*((1+K602/1000)^1.9-1)</f>
        <v>-1.7694064290109335</v>
      </c>
      <c r="P602" s="9">
        <f>M602-1000*((1+K602/1000)^1.9-1)</f>
        <v>-0.85944253062431031</v>
      </c>
    </row>
    <row r="603" spans="1:16" x14ac:dyDescent="0.25">
      <c r="A603" s="1" t="s">
        <v>812</v>
      </c>
      <c r="B603" s="1" t="s">
        <v>19</v>
      </c>
      <c r="C603" s="1" t="s">
        <v>16</v>
      </c>
      <c r="D603" s="1" t="s">
        <v>780</v>
      </c>
      <c r="E603" s="1" t="s">
        <v>817</v>
      </c>
      <c r="F603" s="1" t="s">
        <v>818</v>
      </c>
      <c r="G603" s="1" t="s">
        <v>7</v>
      </c>
      <c r="H603" s="1">
        <v>5936.6381520000004</v>
      </c>
      <c r="I603" s="1">
        <v>5953.3043799999996</v>
      </c>
      <c r="J603" s="1">
        <v>-2.6407400000000001</v>
      </c>
      <c r="K603" s="1">
        <v>-5.3046499999999996</v>
      </c>
      <c r="L603" s="1">
        <v>-11.70349</v>
      </c>
      <c r="M603" s="2">
        <f>((1+L603/1000)/(1-0.92/1000)-1)*1000</f>
        <v>-10.793419946350635</v>
      </c>
      <c r="N603" s="3">
        <f>J603-1000*((1+K603/1000)^0.515-1)</f>
        <v>9.4678256522459314E-2</v>
      </c>
      <c r="O603" s="2">
        <f>L603-1000*((1+K603/1000)^1.9-1)</f>
        <v>-1.6487183718291885</v>
      </c>
      <c r="P603" s="9">
        <f>M603-1000*((1+K603/1000)^1.9-1)</f>
        <v>-0.73864831817982335</v>
      </c>
    </row>
    <row r="604" spans="1:16" x14ac:dyDescent="0.25">
      <c r="A604" s="1" t="s">
        <v>812</v>
      </c>
      <c r="B604" s="1" t="s">
        <v>19</v>
      </c>
      <c r="C604" s="1" t="s">
        <v>16</v>
      </c>
      <c r="D604" s="1" t="s">
        <v>780</v>
      </c>
      <c r="E604" s="1" t="s">
        <v>815</v>
      </c>
      <c r="F604" s="1" t="s">
        <v>816</v>
      </c>
      <c r="G604" s="1" t="s">
        <v>7</v>
      </c>
      <c r="H604" s="1">
        <v>5898.1035840000004</v>
      </c>
      <c r="I604" s="1">
        <v>5795.5912859999999</v>
      </c>
      <c r="J604" s="1">
        <v>-2.6415799999999998</v>
      </c>
      <c r="K604" s="1">
        <v>-5.2998900000000004</v>
      </c>
      <c r="L604" s="1">
        <v>-11.654059999999999</v>
      </c>
      <c r="M604" s="2">
        <f>((1+L604/1000)/(1-0.92/1000)-1)*1000</f>
        <v>-10.743944428874608</v>
      </c>
      <c r="N604" s="3">
        <f>J604-1000*((1+K604/1000)^0.515-1)</f>
        <v>9.1380527571881753E-2</v>
      </c>
      <c r="O604" s="2">
        <f>L604-1000*((1+K604/1000)^1.9-1)</f>
        <v>-1.6082892020081498</v>
      </c>
      <c r="P604" s="9">
        <f>M604-1000*((1+K604/1000)^1.9-1)</f>
        <v>-0.69817363088275819</v>
      </c>
    </row>
    <row r="605" spans="1:16" x14ac:dyDescent="0.25">
      <c r="A605" s="1" t="s">
        <v>812</v>
      </c>
      <c r="B605" s="1" t="s">
        <v>19</v>
      </c>
      <c r="C605" s="1" t="s">
        <v>16</v>
      </c>
      <c r="D605" s="1" t="s">
        <v>780</v>
      </c>
      <c r="E605" s="1" t="s">
        <v>813</v>
      </c>
      <c r="F605" s="1" t="s">
        <v>814</v>
      </c>
      <c r="G605" s="1" t="s">
        <v>7</v>
      </c>
      <c r="H605" s="1">
        <v>5864.9512279999999</v>
      </c>
      <c r="I605" s="1">
        <v>5644.7524430000003</v>
      </c>
      <c r="J605" s="1">
        <v>-2.6489699999999998</v>
      </c>
      <c r="K605" s="1">
        <v>-5.3014299999999999</v>
      </c>
      <c r="L605" s="1">
        <v>-11.633609999999999</v>
      </c>
      <c r="M605" s="2">
        <f>((1+L605/1000)/(1-0.92/1000)-1)*1000</f>
        <v>-10.723475597549715</v>
      </c>
      <c r="N605" s="3">
        <f>J605-1000*((1+K605/1000)^0.515-1)</f>
        <v>8.4785674549365364E-2</v>
      </c>
      <c r="O605" s="2">
        <f>L605-1000*((1+K605/1000)^1.9-1)</f>
        <v>-1.5849271644728216</v>
      </c>
      <c r="P605" s="9">
        <f>M605-1000*((1+K605/1000)^1.9-1)</f>
        <v>-0.67479276202253757</v>
      </c>
    </row>
    <row r="606" spans="1:16" x14ac:dyDescent="0.25">
      <c r="J606" s="4">
        <f t="shared" ref="J606:P606" si="214">AVERAGE(J601:J605)</f>
        <v>-2.6463239999999999</v>
      </c>
      <c r="K606" s="4">
        <f t="shared" si="214"/>
        <v>-5.3013640000000004</v>
      </c>
      <c r="L606" s="4">
        <f t="shared" si="214"/>
        <v>-11.73573</v>
      </c>
      <c r="M606" s="4">
        <f t="shared" si="214"/>
        <v>-10.825689634463686</v>
      </c>
      <c r="N606" s="4">
        <f t="shared" si="214"/>
        <v>8.739759727436347E-2</v>
      </c>
      <c r="O606" s="4">
        <f t="shared" si="214"/>
        <v>-1.6871719691574747</v>
      </c>
      <c r="P606" s="4">
        <f t="shared" si="214"/>
        <v>-0.77713160362116152</v>
      </c>
    </row>
    <row r="607" spans="1:16" ht="13.8" thickBot="1" x14ac:dyDescent="0.3">
      <c r="J607" s="14">
        <f>STDEV(J601:J605)</f>
        <v>4.8906165255517067E-3</v>
      </c>
      <c r="K607" s="14">
        <f t="shared" ref="K607:P607" si="215">STDEV(K601:K605)</f>
        <v>2.1485297298383219E-3</v>
      </c>
      <c r="L607" s="14">
        <f t="shared" si="215"/>
        <v>0.10334394346065991</v>
      </c>
      <c r="M607" s="14">
        <f t="shared" si="215"/>
        <v>0.10343910743948284</v>
      </c>
      <c r="N607" s="14">
        <f t="shared" si="215"/>
        <v>5.3601619227904773E-3</v>
      </c>
      <c r="O607" s="14">
        <f t="shared" si="215"/>
        <v>0.10462049886491058</v>
      </c>
      <c r="P607" s="14">
        <f t="shared" si="215"/>
        <v>0.10471559743501239</v>
      </c>
    </row>
  </sheetData>
  <phoneticPr fontId="4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300"/>
  <sheetViews>
    <sheetView tabSelected="1" topLeftCell="AC1" zoomScale="85" workbookViewId="0">
      <selection activeCell="R2" sqref="R2:AF2"/>
    </sheetView>
  </sheetViews>
  <sheetFormatPr defaultColWidth="9.109375" defaultRowHeight="13.2" x14ac:dyDescent="0.25"/>
  <cols>
    <col min="1" max="1" width="22.109375" style="13" bestFit="1" customWidth="1"/>
    <col min="2" max="2" width="18.6640625" style="13" bestFit="1" customWidth="1"/>
    <col min="3" max="3" width="6.88671875" style="13" bestFit="1" customWidth="1"/>
    <col min="4" max="4" width="8.21875" style="13" bestFit="1" customWidth="1"/>
    <col min="5" max="5" width="9.6640625" style="13" bestFit="1" customWidth="1"/>
    <col min="6" max="6" width="131.33203125" style="13" bestFit="1" customWidth="1"/>
    <col min="7" max="7" width="11.33203125" style="13" bestFit="1" customWidth="1"/>
    <col min="8" max="9" width="12.44140625" style="12" bestFit="1" customWidth="1"/>
    <col min="10" max="12" width="11" style="6" bestFit="1" customWidth="1"/>
    <col min="13" max="13" width="20.6640625" style="6" bestFit="1" customWidth="1"/>
    <col min="14" max="14" width="16.6640625" style="6" bestFit="1" customWidth="1"/>
    <col min="15" max="15" width="36.6640625" style="6" bestFit="1" customWidth="1"/>
    <col min="16" max="16" width="33.6640625" style="6" bestFit="1" customWidth="1"/>
    <col min="17" max="17" width="11.88671875" style="5" customWidth="1"/>
    <col min="18" max="20" width="28.33203125" style="5" bestFit="1" customWidth="1"/>
    <col min="21" max="21" width="45" style="5" bestFit="1" customWidth="1"/>
    <col min="22" max="23" width="28.5546875" style="5" bestFit="1" customWidth="1"/>
    <col min="24" max="24" width="9.109375" style="5"/>
    <col min="25" max="25" width="8.44140625" style="5" bestFit="1" customWidth="1"/>
    <col min="26" max="26" width="18.6640625" style="5" bestFit="1" customWidth="1"/>
    <col min="27" max="29" width="35.109375" style="5" bestFit="1" customWidth="1"/>
    <col min="30" max="30" width="13" style="5" bestFit="1" customWidth="1"/>
    <col min="31" max="32" width="35.44140625" style="5" bestFit="1" customWidth="1"/>
    <col min="33" max="16384" width="9.109375" style="5"/>
  </cols>
  <sheetData>
    <row r="1" spans="1:33" s="8" customFormat="1" x14ac:dyDescent="0.25">
      <c r="A1" s="10"/>
      <c r="B1" s="10"/>
      <c r="C1" s="10"/>
      <c r="D1" s="10"/>
      <c r="E1" s="10"/>
      <c r="F1" s="10"/>
      <c r="G1" s="11"/>
      <c r="H1" s="12"/>
      <c r="I1" s="12"/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R1" s="7" t="s">
        <v>9</v>
      </c>
      <c r="S1" s="7" t="s">
        <v>10</v>
      </c>
      <c r="T1" s="7" t="s">
        <v>11</v>
      </c>
      <c r="U1" s="7" t="s">
        <v>12</v>
      </c>
      <c r="V1" s="7" t="s">
        <v>13</v>
      </c>
      <c r="W1" s="7" t="s">
        <v>14</v>
      </c>
      <c r="X1" s="7"/>
      <c r="AA1" s="7" t="s">
        <v>9</v>
      </c>
      <c r="AB1" s="7" t="s">
        <v>10</v>
      </c>
      <c r="AC1" s="7" t="s">
        <v>11</v>
      </c>
      <c r="AD1" s="7" t="s">
        <v>12</v>
      </c>
      <c r="AE1" s="7" t="s">
        <v>13</v>
      </c>
      <c r="AF1" s="7" t="s">
        <v>14</v>
      </c>
      <c r="AG1" s="7"/>
    </row>
    <row r="2" spans="1:33" s="25" customFormat="1" ht="51.6" customHeight="1" x14ac:dyDescent="0.25">
      <c r="A2" s="25" t="s">
        <v>882</v>
      </c>
      <c r="B2" s="25" t="s">
        <v>883</v>
      </c>
      <c r="C2" s="25" t="s">
        <v>884</v>
      </c>
      <c r="D2" s="25" t="s">
        <v>885</v>
      </c>
      <c r="E2" s="25" t="s">
        <v>886</v>
      </c>
      <c r="F2" s="25" t="s">
        <v>887</v>
      </c>
      <c r="G2" s="25" t="s">
        <v>888</v>
      </c>
      <c r="H2" s="26" t="s">
        <v>889</v>
      </c>
      <c r="I2" s="26" t="s">
        <v>890</v>
      </c>
      <c r="J2" s="27" t="s">
        <v>895</v>
      </c>
      <c r="K2" s="27" t="s">
        <v>897</v>
      </c>
      <c r="L2" s="27" t="s">
        <v>896</v>
      </c>
      <c r="M2" s="27" t="s">
        <v>894</v>
      </c>
      <c r="N2" s="27" t="s">
        <v>893</v>
      </c>
      <c r="O2" s="27" t="s">
        <v>892</v>
      </c>
      <c r="P2" s="27" t="s">
        <v>891</v>
      </c>
      <c r="R2" s="28" t="s">
        <v>904</v>
      </c>
      <c r="S2" s="28" t="s">
        <v>905</v>
      </c>
      <c r="T2" s="28" t="s">
        <v>906</v>
      </c>
      <c r="U2" s="28" t="s">
        <v>903</v>
      </c>
      <c r="V2" s="28" t="s">
        <v>907</v>
      </c>
      <c r="W2" s="28" t="s">
        <v>908</v>
      </c>
      <c r="X2" s="28"/>
      <c r="Y2" s="25" t="s">
        <v>882</v>
      </c>
      <c r="Z2" s="25" t="s">
        <v>883</v>
      </c>
      <c r="AA2" s="28" t="s">
        <v>900</v>
      </c>
      <c r="AB2" s="28" t="s">
        <v>901</v>
      </c>
      <c r="AC2" s="28" t="s">
        <v>902</v>
      </c>
      <c r="AE2" s="28" t="s">
        <v>899</v>
      </c>
      <c r="AF2" s="28" t="s">
        <v>898</v>
      </c>
    </row>
    <row r="3" spans="1:33" x14ac:dyDescent="0.25">
      <c r="A3" s="1" t="s">
        <v>371</v>
      </c>
      <c r="B3" s="1" t="s">
        <v>19</v>
      </c>
      <c r="C3" s="1" t="s">
        <v>16</v>
      </c>
      <c r="D3" s="1" t="s">
        <v>372</v>
      </c>
      <c r="E3" s="1" t="s">
        <v>379</v>
      </c>
      <c r="F3" s="1" t="s">
        <v>380</v>
      </c>
      <c r="G3" s="1" t="s">
        <v>7</v>
      </c>
      <c r="H3" s="1">
        <v>5685.4334150000004</v>
      </c>
      <c r="I3" s="1">
        <v>5897.1337320000002</v>
      </c>
      <c r="J3" s="1">
        <v>-2.62662</v>
      </c>
      <c r="K3" s="1">
        <v>-5.2597399999999999</v>
      </c>
      <c r="L3" s="1">
        <v>-11.679690000000001</v>
      </c>
      <c r="M3" s="2">
        <f>((1+L3/1000)/(1-0.92/1000)-1)*1000</f>
        <v>-10.769598030187733</v>
      </c>
      <c r="N3" s="3">
        <f>J3-1000*((1+K3/1000)^0.515-1)</f>
        <v>8.5610120640479792E-2</v>
      </c>
      <c r="O3" s="2">
        <f>L3-1000*((1+K3/1000)^1.9-1)</f>
        <v>-1.7098416125084022</v>
      </c>
      <c r="P3" s="9">
        <f>M3-1000*((1+K3/1000)^1.9-1)</f>
        <v>-0.7997496426961348</v>
      </c>
      <c r="R3" s="30" t="s">
        <v>878</v>
      </c>
      <c r="S3" s="30"/>
      <c r="T3" s="30"/>
      <c r="U3" s="30"/>
      <c r="V3" s="30"/>
      <c r="W3" s="30"/>
      <c r="X3" s="30"/>
      <c r="Y3" s="24"/>
      <c r="Z3" s="24"/>
      <c r="AA3" s="30" t="s">
        <v>879</v>
      </c>
      <c r="AB3" s="30"/>
      <c r="AC3" s="30"/>
      <c r="AD3" s="30"/>
      <c r="AE3" s="30"/>
      <c r="AF3" s="30"/>
      <c r="AG3" s="30"/>
    </row>
    <row r="4" spans="1:33" x14ac:dyDescent="0.25">
      <c r="A4" s="1" t="s">
        <v>371</v>
      </c>
      <c r="B4" s="1" t="s">
        <v>19</v>
      </c>
      <c r="C4" s="1" t="s">
        <v>16</v>
      </c>
      <c r="D4" s="1" t="s">
        <v>372</v>
      </c>
      <c r="E4" s="1" t="s">
        <v>24</v>
      </c>
      <c r="F4" s="1" t="s">
        <v>378</v>
      </c>
      <c r="G4" s="1" t="s">
        <v>7</v>
      </c>
      <c r="H4" s="1">
        <v>5573.4797060000001</v>
      </c>
      <c r="I4" s="1">
        <v>5791.082805</v>
      </c>
      <c r="J4" s="1">
        <v>-2.62914</v>
      </c>
      <c r="K4" s="1">
        <v>-5.2589600000000001</v>
      </c>
      <c r="L4" s="1">
        <v>-11.72772</v>
      </c>
      <c r="M4" s="2">
        <f>((1+L4/1000)/(1-0.92/1000)-1)*1000</f>
        <v>-10.817672258477739</v>
      </c>
      <c r="N4" s="3">
        <f>J4-1000*((1+K4/1000)^0.515-1)</f>
        <v>8.268739197151076E-2</v>
      </c>
      <c r="O4" s="2">
        <f>L4-1000*((1+K4/1000)^1.9-1)</f>
        <v>-1.7593465957390659</v>
      </c>
      <c r="P4" s="9">
        <f>M4-1000*((1+K4/1000)^1.9-1)</f>
        <v>-0.84929885421680495</v>
      </c>
      <c r="R4" s="30"/>
      <c r="S4" s="30"/>
      <c r="T4" s="30"/>
      <c r="U4" s="30"/>
      <c r="V4" s="30"/>
      <c r="W4" s="30"/>
      <c r="X4" s="30"/>
      <c r="Y4" s="24"/>
      <c r="Z4" s="24"/>
      <c r="AA4" s="30"/>
      <c r="AB4" s="30"/>
      <c r="AC4" s="30"/>
      <c r="AD4" s="30"/>
      <c r="AE4" s="30"/>
      <c r="AF4" s="30"/>
      <c r="AG4" s="30"/>
    </row>
    <row r="5" spans="1:33" x14ac:dyDescent="0.25">
      <c r="A5" s="1" t="s">
        <v>371</v>
      </c>
      <c r="B5" s="1" t="s">
        <v>19</v>
      </c>
      <c r="C5" s="1" t="s">
        <v>16</v>
      </c>
      <c r="D5" s="1" t="s">
        <v>372</v>
      </c>
      <c r="E5" s="1" t="s">
        <v>376</v>
      </c>
      <c r="F5" s="1" t="s">
        <v>377</v>
      </c>
      <c r="G5" s="1" t="s">
        <v>7</v>
      </c>
      <c r="H5" s="1">
        <v>5497.6281479999998</v>
      </c>
      <c r="I5" s="1">
        <v>5702.4412439999996</v>
      </c>
      <c r="J5" s="1">
        <v>-2.62771</v>
      </c>
      <c r="K5" s="1">
        <v>-5.2605500000000003</v>
      </c>
      <c r="L5" s="1">
        <v>-11.75046</v>
      </c>
      <c r="M5" s="2">
        <f>((1+L5/1000)/(1-0.92/1000)-1)*1000</f>
        <v>-10.840433198542666</v>
      </c>
      <c r="N5" s="3">
        <f>J5-1000*((1+K5/1000)^0.515-1)</f>
        <v>8.4938339035950161E-2</v>
      </c>
      <c r="O5" s="2">
        <f>L5-1000*((1+K5/1000)^1.9-1)</f>
        <v>-1.7790799002550362</v>
      </c>
      <c r="P5" s="9">
        <f>M5-1000*((1+K5/1000)^1.9-1)</f>
        <v>-0.86905309879770165</v>
      </c>
      <c r="R5" s="30"/>
      <c r="S5" s="30"/>
      <c r="T5" s="30"/>
      <c r="U5" s="30"/>
      <c r="V5" s="30"/>
      <c r="W5" s="30"/>
      <c r="X5" s="30"/>
      <c r="Y5" s="24"/>
      <c r="Z5" s="24"/>
      <c r="AA5" s="30"/>
      <c r="AB5" s="30"/>
      <c r="AC5" s="30"/>
      <c r="AD5" s="30"/>
      <c r="AE5" s="30"/>
      <c r="AF5" s="30"/>
      <c r="AG5" s="30"/>
    </row>
    <row r="6" spans="1:33" x14ac:dyDescent="0.25">
      <c r="A6" s="1" t="s">
        <v>371</v>
      </c>
      <c r="B6" s="1" t="s">
        <v>19</v>
      </c>
      <c r="C6" s="1" t="s">
        <v>16</v>
      </c>
      <c r="D6" s="1" t="s">
        <v>372</v>
      </c>
      <c r="E6" s="1" t="s">
        <v>2</v>
      </c>
      <c r="F6" s="1" t="s">
        <v>375</v>
      </c>
      <c r="G6" s="1" t="s">
        <v>7</v>
      </c>
      <c r="H6" s="1">
        <v>5448.0577519999997</v>
      </c>
      <c r="I6" s="1">
        <v>5641.1383470000001</v>
      </c>
      <c r="J6" s="1">
        <v>-2.62975</v>
      </c>
      <c r="K6" s="1">
        <v>-5.2581100000000003</v>
      </c>
      <c r="L6" s="1">
        <v>-11.726279999999999</v>
      </c>
      <c r="M6" s="2">
        <f>((1+L6/1000)/(1-0.92/1000)-1)*1000</f>
        <v>-10.81623093245776</v>
      </c>
      <c r="N6" s="3">
        <f>J6-1000*((1+K6/1000)^0.515-1)</f>
        <v>8.1638521160262822E-2</v>
      </c>
      <c r="O6" s="2">
        <f>L6-1000*((1+K6/1000)^1.9-1)</f>
        <v>-1.7595139504449566</v>
      </c>
      <c r="P6" s="9">
        <f>M6-1000*((1+K6/1000)^1.9-1)</f>
        <v>-0.84946488290271738</v>
      </c>
    </row>
    <row r="7" spans="1:33" x14ac:dyDescent="0.25">
      <c r="A7" s="1" t="s">
        <v>371</v>
      </c>
      <c r="B7" s="1" t="s">
        <v>19</v>
      </c>
      <c r="C7" s="1" t="s">
        <v>16</v>
      </c>
      <c r="D7" s="1" t="s">
        <v>372</v>
      </c>
      <c r="E7" s="1" t="s">
        <v>373</v>
      </c>
      <c r="F7" s="1" t="s">
        <v>374</v>
      </c>
      <c r="G7" s="1" t="s">
        <v>7</v>
      </c>
      <c r="H7" s="1">
        <v>5406.8400240000001</v>
      </c>
      <c r="I7" s="1">
        <v>5580.0780400000003</v>
      </c>
      <c r="J7" s="1">
        <v>-2.6233</v>
      </c>
      <c r="K7" s="1">
        <v>-5.2570399999999999</v>
      </c>
      <c r="L7" s="1">
        <v>-11.704800000000001</v>
      </c>
      <c r="M7" s="2">
        <f>((1+L7/1000)/(1-0.92/1000)-1)*1000</f>
        <v>-10.794731152660386</v>
      </c>
      <c r="N7" s="3">
        <f>J7-1000*((1+K7/1000)^0.515-1)</f>
        <v>8.75360605154758E-2</v>
      </c>
      <c r="O7" s="2">
        <f>L7-1000*((1+K7/1000)^1.9-1)</f>
        <v>-1.7400573281261398</v>
      </c>
      <c r="P7" s="9">
        <f>M7-1000*((1+K7/1000)^1.9-1)</f>
        <v>-0.82998848078652543</v>
      </c>
    </row>
    <row r="8" spans="1:33" x14ac:dyDescent="0.25">
      <c r="J8" s="4">
        <f>AVERAGE(J3:J7)</f>
        <v>-2.6273040000000001</v>
      </c>
      <c r="K8" s="4">
        <f t="shared" ref="K8:P8" si="0">AVERAGE(K3:K7)</f>
        <v>-5.2588799999999996</v>
      </c>
      <c r="L8" s="4">
        <f t="shared" si="0"/>
        <v>-11.717790000000001</v>
      </c>
      <c r="M8" s="4">
        <f t="shared" si="0"/>
        <v>-10.807733114465256</v>
      </c>
      <c r="N8" s="4">
        <f t="shared" si="0"/>
        <v>8.4482086664735861E-2</v>
      </c>
      <c r="O8" s="4">
        <f t="shared" si="0"/>
        <v>-1.7495678774147201</v>
      </c>
      <c r="P8" s="4">
        <f t="shared" si="0"/>
        <v>-0.8395109918799768</v>
      </c>
    </row>
    <row r="9" spans="1:33" ht="13.8" thickBot="1" x14ac:dyDescent="0.3">
      <c r="J9" s="14">
        <f>STDEV(J3:J7)</f>
        <v>2.5504176128626765E-3</v>
      </c>
      <c r="K9" s="14">
        <f t="shared" ref="K9:P9" si="1">STDEV(K3:K7)</f>
        <v>1.3705290949119352E-3</v>
      </c>
      <c r="L9" s="14">
        <f t="shared" si="1"/>
        <v>2.6731834953851969E-2</v>
      </c>
      <c r="M9" s="14">
        <f t="shared" si="1"/>
        <v>2.6756450888679676E-2</v>
      </c>
      <c r="N9" s="14">
        <f t="shared" si="1"/>
        <v>2.3512856577728924E-3</v>
      </c>
      <c r="O9" s="14">
        <f t="shared" si="1"/>
        <v>2.6144472953640197E-2</v>
      </c>
      <c r="P9" s="14">
        <f t="shared" si="1"/>
        <v>2.6168976781677469E-2</v>
      </c>
    </row>
    <row r="10" spans="1:33" x14ac:dyDescent="0.25">
      <c r="AE10" s="2"/>
      <c r="AF10" s="3"/>
    </row>
    <row r="11" spans="1:33" x14ac:dyDescent="0.25">
      <c r="A11" s="1" t="s">
        <v>381</v>
      </c>
      <c r="B11" s="1" t="s">
        <v>382</v>
      </c>
      <c r="C11" s="1" t="s">
        <v>16</v>
      </c>
      <c r="D11" s="1" t="s">
        <v>372</v>
      </c>
      <c r="E11" s="1" t="s">
        <v>399</v>
      </c>
      <c r="F11" s="1" t="s">
        <v>400</v>
      </c>
      <c r="G11" s="1" t="s">
        <v>8</v>
      </c>
      <c r="H11" s="1">
        <v>5681.5717770000001</v>
      </c>
      <c r="I11" s="1">
        <v>5762.161102</v>
      </c>
      <c r="J11" s="1">
        <v>-2.6571699999999998</v>
      </c>
      <c r="K11" s="1">
        <v>-5.1383700000000001</v>
      </c>
      <c r="L11" s="1">
        <v>-10.929220000000001</v>
      </c>
      <c r="M11" s="2">
        <f t="shared" ref="M11:M19" si="2">((1+L11/1000)/(1-0.92/1000)-1)*1000</f>
        <v>-10.018436962004994</v>
      </c>
      <c r="N11" s="3">
        <f t="shared" ref="N11:N19" si="3">J11-1000*((1+K11/1000)^0.515-1)</f>
        <v>-7.6036507917898177E-3</v>
      </c>
      <c r="O11" s="2">
        <f t="shared" ref="O11:O19" si="4">L11-1000*((1+K11/1000)^1.9-1)</f>
        <v>-1.1888953055515898</v>
      </c>
      <c r="P11" s="9">
        <f t="shared" ref="P11:P19" si="5">M11-1000*((1+K11/1000)^1.9-1)</f>
        <v>-0.27811226755658325</v>
      </c>
    </row>
    <row r="12" spans="1:33" x14ac:dyDescent="0.25">
      <c r="A12" s="1" t="s">
        <v>381</v>
      </c>
      <c r="B12" s="1" t="s">
        <v>382</v>
      </c>
      <c r="C12" s="1" t="s">
        <v>16</v>
      </c>
      <c r="D12" s="1" t="s">
        <v>372</v>
      </c>
      <c r="E12" s="1" t="s">
        <v>397</v>
      </c>
      <c r="F12" s="1" t="s">
        <v>398</v>
      </c>
      <c r="G12" s="1" t="s">
        <v>8</v>
      </c>
      <c r="H12" s="1">
        <v>5608.0862909999996</v>
      </c>
      <c r="I12" s="1">
        <v>5540.7984159999996</v>
      </c>
      <c r="J12" s="1">
        <v>-2.6678000000000002</v>
      </c>
      <c r="K12" s="1">
        <v>-5.1494900000000001</v>
      </c>
      <c r="L12" s="1">
        <v>-10.932230000000001</v>
      </c>
      <c r="M12" s="2">
        <f t="shared" si="2"/>
        <v>-10.021449733754961</v>
      </c>
      <c r="N12" s="3">
        <f t="shared" si="3"/>
        <v>-1.2492508734698315E-2</v>
      </c>
      <c r="O12" s="2">
        <f t="shared" si="4"/>
        <v>-1.1708751436139266</v>
      </c>
      <c r="P12" s="9">
        <f t="shared" si="5"/>
        <v>-0.26009487736888737</v>
      </c>
    </row>
    <row r="13" spans="1:33" x14ac:dyDescent="0.25">
      <c r="A13" s="1" t="s">
        <v>381</v>
      </c>
      <c r="B13" s="1" t="s">
        <v>382</v>
      </c>
      <c r="C13" s="1" t="s">
        <v>16</v>
      </c>
      <c r="D13" s="1" t="s">
        <v>372</v>
      </c>
      <c r="E13" s="1" t="s">
        <v>395</v>
      </c>
      <c r="F13" s="1" t="s">
        <v>396</v>
      </c>
      <c r="G13" s="1" t="s">
        <v>8</v>
      </c>
      <c r="H13" s="1">
        <v>5541.444939</v>
      </c>
      <c r="I13" s="1">
        <v>5644.8686109999999</v>
      </c>
      <c r="J13" s="1">
        <v>-2.6710799999999999</v>
      </c>
      <c r="K13" s="1">
        <v>-5.1534800000000001</v>
      </c>
      <c r="L13" s="1">
        <v>-10.98231</v>
      </c>
      <c r="M13" s="2">
        <f t="shared" si="2"/>
        <v>-10.0715758497818</v>
      </c>
      <c r="N13" s="3">
        <f t="shared" si="3"/>
        <v>-1.3712505031523214E-2</v>
      </c>
      <c r="O13" s="2">
        <f t="shared" si="4"/>
        <v>-1.2134093007512607</v>
      </c>
      <c r="P13" s="9">
        <f t="shared" si="5"/>
        <v>-0.30267515053306049</v>
      </c>
    </row>
    <row r="14" spans="1:33" x14ac:dyDescent="0.25">
      <c r="A14" s="1" t="s">
        <v>381</v>
      </c>
      <c r="B14" s="1" t="s">
        <v>382</v>
      </c>
      <c r="C14" s="1" t="s">
        <v>16</v>
      </c>
      <c r="D14" s="1" t="s">
        <v>372</v>
      </c>
      <c r="E14" s="1" t="s">
        <v>393</v>
      </c>
      <c r="F14" s="1" t="s">
        <v>394</v>
      </c>
      <c r="G14" s="1" t="s">
        <v>8</v>
      </c>
      <c r="H14" s="1">
        <v>5474.7914049999999</v>
      </c>
      <c r="I14" s="1">
        <v>5563.4138979999998</v>
      </c>
      <c r="J14" s="1">
        <v>-2.6651099999999999</v>
      </c>
      <c r="K14" s="1">
        <v>-5.1529100000000003</v>
      </c>
      <c r="L14" s="1">
        <v>-10.95134</v>
      </c>
      <c r="M14" s="2">
        <f t="shared" si="2"/>
        <v>-10.040577331144608</v>
      </c>
      <c r="N14" s="3">
        <f t="shared" si="3"/>
        <v>-8.0367915202566031E-3</v>
      </c>
      <c r="O14" s="2">
        <f t="shared" si="4"/>
        <v>-1.1835172766355946</v>
      </c>
      <c r="P14" s="9">
        <f t="shared" si="5"/>
        <v>-0.27275460778020211</v>
      </c>
    </row>
    <row r="15" spans="1:33" x14ac:dyDescent="0.25">
      <c r="A15" s="1" t="s">
        <v>381</v>
      </c>
      <c r="B15" s="1" t="s">
        <v>382</v>
      </c>
      <c r="C15" s="1" t="s">
        <v>16</v>
      </c>
      <c r="D15" s="1" t="s">
        <v>372</v>
      </c>
      <c r="E15" s="1" t="s">
        <v>391</v>
      </c>
      <c r="F15" s="1" t="s">
        <v>392</v>
      </c>
      <c r="G15" s="1" t="s">
        <v>8</v>
      </c>
      <c r="H15" s="1">
        <v>5416.2011579999999</v>
      </c>
      <c r="I15" s="1">
        <v>5500.0552790000002</v>
      </c>
      <c r="J15" s="1">
        <v>-2.6726800000000002</v>
      </c>
      <c r="K15" s="1">
        <v>-5.1455599999999997</v>
      </c>
      <c r="L15" s="1">
        <v>-10.947139999999999</v>
      </c>
      <c r="M15" s="2">
        <f t="shared" si="2"/>
        <v>-10.036373463586434</v>
      </c>
      <c r="N15" s="3">
        <f t="shared" si="3"/>
        <v>-1.9401531021329799E-2</v>
      </c>
      <c r="O15" s="2">
        <f t="shared" si="4"/>
        <v>-1.193217541781399</v>
      </c>
      <c r="P15" s="9">
        <f t="shared" si="5"/>
        <v>-0.28245100536783418</v>
      </c>
    </row>
    <row r="16" spans="1:33" x14ac:dyDescent="0.25">
      <c r="A16" s="1" t="s">
        <v>381</v>
      </c>
      <c r="B16" s="1" t="s">
        <v>382</v>
      </c>
      <c r="C16" s="1" t="s">
        <v>16</v>
      </c>
      <c r="D16" s="1" t="s">
        <v>372</v>
      </c>
      <c r="E16" s="1" t="s">
        <v>389</v>
      </c>
      <c r="F16" s="1" t="s">
        <v>390</v>
      </c>
      <c r="G16" s="1" t="s">
        <v>8</v>
      </c>
      <c r="H16" s="1">
        <v>5349.9645339999997</v>
      </c>
      <c r="I16" s="1">
        <v>5278.8273520000002</v>
      </c>
      <c r="J16" s="1">
        <v>-2.66838</v>
      </c>
      <c r="K16" s="1">
        <v>-5.1522600000000001</v>
      </c>
      <c r="L16" s="1">
        <v>-10.88505</v>
      </c>
      <c r="M16" s="2">
        <f t="shared" si="2"/>
        <v>-9.9742262881850063</v>
      </c>
      <c r="N16" s="3">
        <f t="shared" si="3"/>
        <v>-1.1642381275796865E-2</v>
      </c>
      <c r="O16" s="2">
        <f t="shared" si="4"/>
        <v>-1.1184565480590258</v>
      </c>
      <c r="P16" s="9">
        <f t="shared" si="5"/>
        <v>-0.2076328362440325</v>
      </c>
    </row>
    <row r="17" spans="1:32" x14ac:dyDescent="0.25">
      <c r="A17" s="1" t="s">
        <v>381</v>
      </c>
      <c r="B17" s="1" t="s">
        <v>382</v>
      </c>
      <c r="C17" s="1" t="s">
        <v>16</v>
      </c>
      <c r="D17" s="1" t="s">
        <v>372</v>
      </c>
      <c r="E17" s="1" t="s">
        <v>387</v>
      </c>
      <c r="F17" s="1" t="s">
        <v>388</v>
      </c>
      <c r="G17" s="1" t="s">
        <v>8</v>
      </c>
      <c r="H17" s="1">
        <v>5298.6356390000001</v>
      </c>
      <c r="I17" s="1">
        <v>5240.6307059999999</v>
      </c>
      <c r="J17" s="1">
        <v>-2.6729500000000002</v>
      </c>
      <c r="K17" s="1">
        <v>-5.1439000000000004</v>
      </c>
      <c r="L17" s="1">
        <v>-10.965439999999999</v>
      </c>
      <c r="M17" s="2">
        <f t="shared" si="2"/>
        <v>-10.054690315089875</v>
      </c>
      <c r="N17" s="3">
        <f t="shared" si="3"/>
        <v>-2.0528572346127483E-2</v>
      </c>
      <c r="O17" s="2">
        <f t="shared" si="4"/>
        <v>-1.2146569341871025</v>
      </c>
      <c r="P17" s="9">
        <f t="shared" si="5"/>
        <v>-0.30390724927697832</v>
      </c>
    </row>
    <row r="18" spans="1:32" x14ac:dyDescent="0.25">
      <c r="A18" s="1" t="s">
        <v>381</v>
      </c>
      <c r="B18" s="1" t="s">
        <v>382</v>
      </c>
      <c r="C18" s="1" t="s">
        <v>16</v>
      </c>
      <c r="D18" s="1" t="s">
        <v>372</v>
      </c>
      <c r="E18" s="1" t="s">
        <v>385</v>
      </c>
      <c r="F18" s="1" t="s">
        <v>386</v>
      </c>
      <c r="G18" s="1" t="s">
        <v>8</v>
      </c>
      <c r="H18" s="1">
        <v>5233.3711130000002</v>
      </c>
      <c r="I18" s="1">
        <v>5176.2890900000002</v>
      </c>
      <c r="J18" s="1">
        <v>-2.6784599999999998</v>
      </c>
      <c r="K18" s="1">
        <v>-5.1453100000000003</v>
      </c>
      <c r="L18" s="1">
        <v>-10.9306</v>
      </c>
      <c r="M18" s="2">
        <f t="shared" si="2"/>
        <v>-10.019818232774092</v>
      </c>
      <c r="N18" s="3">
        <f t="shared" si="3"/>
        <v>-2.5310603554435485E-2</v>
      </c>
      <c r="O18" s="2">
        <f t="shared" si="4"/>
        <v>-1.1771503415410773</v>
      </c>
      <c r="P18" s="9">
        <f t="shared" si="5"/>
        <v>-0.26636857431516958</v>
      </c>
    </row>
    <row r="19" spans="1:32" x14ac:dyDescent="0.25">
      <c r="A19" s="1" t="s">
        <v>381</v>
      </c>
      <c r="B19" s="1" t="s">
        <v>382</v>
      </c>
      <c r="C19" s="1" t="s">
        <v>16</v>
      </c>
      <c r="D19" s="1" t="s">
        <v>372</v>
      </c>
      <c r="E19" s="1" t="s">
        <v>383</v>
      </c>
      <c r="F19" s="1" t="s">
        <v>384</v>
      </c>
      <c r="G19" s="1" t="s">
        <v>8</v>
      </c>
      <c r="H19" s="1">
        <v>5174.7082959999998</v>
      </c>
      <c r="I19" s="1">
        <v>5090.9656930000001</v>
      </c>
      <c r="J19" s="1">
        <v>-2.6716500000000001</v>
      </c>
      <c r="K19" s="1">
        <v>-5.1445699999999999</v>
      </c>
      <c r="L19" s="1">
        <v>-10.96768</v>
      </c>
      <c r="M19" s="2">
        <f t="shared" si="2"/>
        <v>-10.056932377787597</v>
      </c>
      <c r="N19" s="3">
        <f t="shared" si="3"/>
        <v>-1.8882658159943499E-2</v>
      </c>
      <c r="O19" s="2">
        <f t="shared" si="4"/>
        <v>-1.2156298294559651</v>
      </c>
      <c r="P19" s="9">
        <f t="shared" si="5"/>
        <v>-0.30488220724356196</v>
      </c>
    </row>
    <row r="20" spans="1:32" x14ac:dyDescent="0.25">
      <c r="J20" s="4">
        <f>AVERAGE(J11:J19)</f>
        <v>-2.6694755555555556</v>
      </c>
      <c r="K20" s="4">
        <f t="shared" ref="K20:P20" si="6">AVERAGE(K11:K19)</f>
        <v>-5.1473166666666677</v>
      </c>
      <c r="L20" s="4">
        <f t="shared" si="6"/>
        <v>-10.943445555555556</v>
      </c>
      <c r="M20" s="4">
        <f t="shared" si="6"/>
        <v>-10.032675617123264</v>
      </c>
      <c r="N20" s="4">
        <f t="shared" si="6"/>
        <v>-1.5290133603989009E-2</v>
      </c>
      <c r="O20" s="4">
        <f t="shared" si="6"/>
        <v>-1.1862009135085492</v>
      </c>
      <c r="P20" s="4">
        <f t="shared" si="6"/>
        <v>-0.27543097507625663</v>
      </c>
      <c r="R20" s="18">
        <f>1000*((1+J20/1000)/(1+AVERAGE(J8,J40)/1000)-1)</f>
        <v>-4.2585427558861078E-2</v>
      </c>
      <c r="S20" s="18">
        <f>1000*((1+K20/1000)/(1+AVERAGE(K8,K40)/1000)-1)</f>
        <v>0.11412170915736652</v>
      </c>
      <c r="T20" s="18">
        <f>1000*((1+L20/1000)/(1+AVERAGE(L8,L40)/1000)-1)</f>
        <v>0.78844915956155504</v>
      </c>
      <c r="U20" s="18">
        <f>1000*((1+M20/1000)/(1+AVERAGE(M8,M40)/1000)-1)</f>
        <v>0.78844915956177708</v>
      </c>
      <c r="V20" s="20">
        <f t="shared" ref="V20" si="7">S20-1000*((1+R20/1000)^1.9-1)</f>
        <v>0.19503247095853382</v>
      </c>
      <c r="W20" s="19">
        <f t="shared" ref="W20" si="8">T20-1000*((1+R20/1000)^1.9-1)</f>
        <v>0.86935992136272233</v>
      </c>
      <c r="Y20" s="5" t="str">
        <f>A19</f>
        <v>SF17954</v>
      </c>
      <c r="Z20" s="5" t="str">
        <f>B19</f>
        <v>Murchison CCl4 C</v>
      </c>
      <c r="AA20" s="22">
        <f>1000*((1+R20/1000)*(1-0.401/1000)^0.515*(1+0.116/1000)-1)</f>
        <v>-0.13314061515523612</v>
      </c>
      <c r="AB20" s="22">
        <f>1000*((1+S20/1000)*(1-0.401/1000)-1)</f>
        <v>-0.28692405364794116</v>
      </c>
      <c r="AC20" s="22">
        <f>1000*((1+T20/1000)*(1-0.401/1000)^1.9*(1-0.796/1000)-1)</f>
        <v>-0.76993472924302697</v>
      </c>
      <c r="AD20" s="22">
        <f>1000*((1+U20/1000)*(1-0.401/1000)^1.9*(1-0.796/1000)-1)</f>
        <v>-0.76993472924280493</v>
      </c>
      <c r="AE20" s="19">
        <f t="shared" ref="AE20" si="9">AB20-1000*((1+AA20/1000)^1.9-1)</f>
        <v>-3.3972041012297893E-2</v>
      </c>
      <c r="AF20" s="19">
        <f t="shared" ref="AF20" si="10">AC20-1000*((1+AA20/1000)^1.9-1)</f>
        <v>-0.51698271660738371</v>
      </c>
    </row>
    <row r="21" spans="1:32" ht="13.8" thickBot="1" x14ac:dyDescent="0.3">
      <c r="J21" s="14">
        <f>STDEV(J11:J19)</f>
        <v>5.9671540769263166E-3</v>
      </c>
      <c r="K21" s="14">
        <f t="shared" ref="K21:P21" si="11">STDEV(K11:K19)</f>
        <v>5.0597084896266738E-3</v>
      </c>
      <c r="L21" s="14">
        <f t="shared" si="11"/>
        <v>2.8637135903888344E-2</v>
      </c>
      <c r="M21" s="14">
        <f t="shared" si="11"/>
        <v>2.8663506329754569E-2</v>
      </c>
      <c r="N21" s="14">
        <f t="shared" si="11"/>
        <v>6.0516070506832454E-3</v>
      </c>
      <c r="O21" s="14">
        <f t="shared" si="11"/>
        <v>3.0384799646933646E-2</v>
      </c>
      <c r="P21" s="14">
        <f t="shared" si="11"/>
        <v>3.0409830012204486E-2</v>
      </c>
      <c r="R21" s="21">
        <f>J21</f>
        <v>5.9671540769263166E-3</v>
      </c>
      <c r="S21" s="21">
        <f t="shared" ref="S21" si="12">K21</f>
        <v>5.0597084896266738E-3</v>
      </c>
      <c r="T21" s="21">
        <f t="shared" ref="T21" si="13">L21</f>
        <v>2.8637135903888344E-2</v>
      </c>
      <c r="U21" s="21">
        <f t="shared" ref="U21" si="14">M21</f>
        <v>2.8663506329754569E-2</v>
      </c>
      <c r="V21" s="21">
        <f t="shared" ref="V21" si="15">N21</f>
        <v>6.0516070506832454E-3</v>
      </c>
      <c r="W21" s="21">
        <f t="shared" ref="W21" si="16">O21</f>
        <v>3.0384799646933646E-2</v>
      </c>
      <c r="AA21" s="23">
        <f>R21</f>
        <v>5.9671540769263166E-3</v>
      </c>
      <c r="AB21" s="23">
        <f t="shared" ref="AB21" si="17">S21</f>
        <v>5.0597084896266738E-3</v>
      </c>
      <c r="AC21" s="23">
        <f t="shared" ref="AC21" si="18">T21</f>
        <v>2.8637135903888344E-2</v>
      </c>
      <c r="AD21" s="23">
        <f t="shared" ref="AD21" si="19">U21</f>
        <v>2.8663506329754569E-2</v>
      </c>
      <c r="AE21" s="23">
        <f t="shared" ref="AE21" si="20">V21</f>
        <v>6.0516070506832454E-3</v>
      </c>
      <c r="AF21" s="23">
        <f t="shared" ref="AF21" si="21">W21</f>
        <v>3.0384799646933646E-2</v>
      </c>
    </row>
    <row r="23" spans="1:32" x14ac:dyDescent="0.25">
      <c r="A23" s="1" t="s">
        <v>401</v>
      </c>
      <c r="B23" s="1" t="s">
        <v>402</v>
      </c>
      <c r="C23" s="1" t="s">
        <v>16</v>
      </c>
      <c r="D23" s="1" t="s">
        <v>372</v>
      </c>
      <c r="E23" s="1" t="s">
        <v>419</v>
      </c>
      <c r="F23" s="1" t="s">
        <v>420</v>
      </c>
      <c r="G23" s="1" t="s">
        <v>8</v>
      </c>
      <c r="H23" s="1">
        <v>4654.2394059999997</v>
      </c>
      <c r="I23" s="1">
        <v>4747.1226699999997</v>
      </c>
      <c r="J23" s="1">
        <v>-2.2813099999999999</v>
      </c>
      <c r="K23" s="1">
        <v>-4.4034700000000004</v>
      </c>
      <c r="L23" s="1">
        <v>-9.4487299999999994</v>
      </c>
      <c r="M23" s="2">
        <f t="shared" ref="M23:M31" si="22">((1+L23/1000)/(1-0.92/1000)-1)*1000</f>
        <v>-8.5365836569644138</v>
      </c>
      <c r="N23" s="3">
        <f t="shared" ref="N23:N31" si="23">J23-1000*((1+K23/1000)^0.515-1)</f>
        <v>-1.1096019961872816E-2</v>
      </c>
      <c r="O23" s="2">
        <f t="shared" ref="O23:O31" si="24">L23-1000*((1+K23/1000)^1.9-1)</f>
        <v>-1.0987183550197184</v>
      </c>
      <c r="P23" s="9">
        <f t="shared" ref="P23:P31" si="25">M23-1000*((1+K23/1000)^1.9-1)</f>
        <v>-0.18657201198413276</v>
      </c>
    </row>
    <row r="24" spans="1:32" x14ac:dyDescent="0.25">
      <c r="A24" s="1" t="s">
        <v>401</v>
      </c>
      <c r="B24" s="1" t="s">
        <v>402</v>
      </c>
      <c r="C24" s="1" t="s">
        <v>16</v>
      </c>
      <c r="D24" s="1" t="s">
        <v>372</v>
      </c>
      <c r="E24" s="1" t="s">
        <v>417</v>
      </c>
      <c r="F24" s="1" t="s">
        <v>418</v>
      </c>
      <c r="G24" s="1" t="s">
        <v>8</v>
      </c>
      <c r="H24" s="1">
        <v>4581.9405770000003</v>
      </c>
      <c r="I24" s="1">
        <v>4643.3641250000001</v>
      </c>
      <c r="J24" s="1">
        <v>-2.27569</v>
      </c>
      <c r="K24" s="1">
        <v>-4.4109699999999998</v>
      </c>
      <c r="L24" s="1">
        <v>-9.59755</v>
      </c>
      <c r="M24" s="2">
        <f t="shared" si="22"/>
        <v>-8.6855406974415406</v>
      </c>
      <c r="N24" s="3">
        <f t="shared" si="23"/>
        <v>-1.6052367455863248E-3</v>
      </c>
      <c r="O24" s="2">
        <f t="shared" si="24"/>
        <v>-1.233344890091681</v>
      </c>
      <c r="P24" s="9">
        <f t="shared" si="25"/>
        <v>-0.32133558753322156</v>
      </c>
    </row>
    <row r="25" spans="1:32" x14ac:dyDescent="0.25">
      <c r="A25" s="1" t="s">
        <v>401</v>
      </c>
      <c r="B25" s="1" t="s">
        <v>402</v>
      </c>
      <c r="C25" s="1" t="s">
        <v>16</v>
      </c>
      <c r="D25" s="1" t="s">
        <v>372</v>
      </c>
      <c r="E25" s="1" t="s">
        <v>415</v>
      </c>
      <c r="F25" s="1" t="s">
        <v>416</v>
      </c>
      <c r="G25" s="1" t="s">
        <v>8</v>
      </c>
      <c r="H25" s="1">
        <v>4521.1707569999999</v>
      </c>
      <c r="I25" s="1">
        <v>4614.1193940000003</v>
      </c>
      <c r="J25" s="1">
        <v>-2.2913000000000001</v>
      </c>
      <c r="K25" s="1">
        <v>-4.4130700000000003</v>
      </c>
      <c r="L25" s="1">
        <v>-9.5396699999999992</v>
      </c>
      <c r="M25" s="2">
        <f t="shared" si="22"/>
        <v>-8.6276073988068589</v>
      </c>
      <c r="N25" s="3">
        <f t="shared" si="23"/>
        <v>-1.6131414910751207E-2</v>
      </c>
      <c r="O25" s="2">
        <f t="shared" si="24"/>
        <v>-1.1714907371562777</v>
      </c>
      <c r="P25" s="9">
        <f t="shared" si="25"/>
        <v>-0.25942813596313741</v>
      </c>
    </row>
    <row r="26" spans="1:32" x14ac:dyDescent="0.25">
      <c r="A26" s="1" t="s">
        <v>401</v>
      </c>
      <c r="B26" s="1" t="s">
        <v>402</v>
      </c>
      <c r="C26" s="1" t="s">
        <v>16</v>
      </c>
      <c r="D26" s="1" t="s">
        <v>372</v>
      </c>
      <c r="E26" s="1" t="s">
        <v>413</v>
      </c>
      <c r="F26" s="1" t="s">
        <v>414</v>
      </c>
      <c r="G26" s="1" t="s">
        <v>8</v>
      </c>
      <c r="H26" s="1">
        <v>4465.7937149999998</v>
      </c>
      <c r="I26" s="1">
        <v>4562.8762230000002</v>
      </c>
      <c r="J26" s="1">
        <v>-2.2787999999999999</v>
      </c>
      <c r="K26" s="1">
        <v>-4.3992899999999997</v>
      </c>
      <c r="L26" s="1">
        <v>-9.4543400000000002</v>
      </c>
      <c r="M26" s="2">
        <f t="shared" si="22"/>
        <v>-8.5421988229170687</v>
      </c>
      <c r="N26" s="3">
        <f t="shared" si="23"/>
        <v>-1.0743330337100954E-2</v>
      </c>
      <c r="O26" s="2">
        <f t="shared" si="24"/>
        <v>-1.1122388879011229</v>
      </c>
      <c r="P26" s="9">
        <f t="shared" si="25"/>
        <v>-0.20009771081819139</v>
      </c>
    </row>
    <row r="27" spans="1:32" x14ac:dyDescent="0.25">
      <c r="A27" s="1" t="s">
        <v>401</v>
      </c>
      <c r="B27" s="1" t="s">
        <v>402</v>
      </c>
      <c r="C27" s="1" t="s">
        <v>16</v>
      </c>
      <c r="D27" s="1" t="s">
        <v>372</v>
      </c>
      <c r="E27" s="1" t="s">
        <v>411</v>
      </c>
      <c r="F27" s="1" t="s">
        <v>412</v>
      </c>
      <c r="G27" s="1" t="s">
        <v>8</v>
      </c>
      <c r="H27" s="1">
        <v>4408.0342639999999</v>
      </c>
      <c r="I27" s="1">
        <v>4495.4838909999999</v>
      </c>
      <c r="J27" s="1">
        <v>-2.2798699999999998</v>
      </c>
      <c r="K27" s="1">
        <v>-4.41371</v>
      </c>
      <c r="L27" s="1">
        <v>-9.4739000000000004</v>
      </c>
      <c r="M27" s="2">
        <f t="shared" si="22"/>
        <v>-8.5617768346879508</v>
      </c>
      <c r="N27" s="3">
        <f t="shared" si="23"/>
        <v>-4.3711070834389076E-3</v>
      </c>
      <c r="O27" s="2">
        <f t="shared" si="24"/>
        <v>-1.1045095682377877</v>
      </c>
      <c r="P27" s="9">
        <f t="shared" si="25"/>
        <v>-0.19238640292573805</v>
      </c>
    </row>
    <row r="28" spans="1:32" x14ac:dyDescent="0.25">
      <c r="A28" s="1" t="s">
        <v>401</v>
      </c>
      <c r="B28" s="1" t="s">
        <v>402</v>
      </c>
      <c r="C28" s="1" t="s">
        <v>16</v>
      </c>
      <c r="D28" s="1" t="s">
        <v>372</v>
      </c>
      <c r="E28" s="1" t="s">
        <v>409</v>
      </c>
      <c r="F28" s="1" t="s">
        <v>410</v>
      </c>
      <c r="G28" s="1" t="s">
        <v>8</v>
      </c>
      <c r="H28" s="1">
        <v>4350.0539950000002</v>
      </c>
      <c r="I28" s="1">
        <v>4421.7333870000002</v>
      </c>
      <c r="J28" s="1">
        <v>-2.2936399999999999</v>
      </c>
      <c r="K28" s="1">
        <v>-4.4079100000000002</v>
      </c>
      <c r="L28" s="1">
        <v>-9.4380299999999995</v>
      </c>
      <c r="M28" s="2">
        <f t="shared" si="22"/>
        <v>-8.5258738038995752</v>
      </c>
      <c r="N28" s="3">
        <f t="shared" si="23"/>
        <v>-2.1134518005797354E-2</v>
      </c>
      <c r="O28" s="2">
        <f t="shared" si="24"/>
        <v>-1.0796158121608865</v>
      </c>
      <c r="P28" s="9">
        <f t="shared" si="25"/>
        <v>-0.16745961606046222</v>
      </c>
    </row>
    <row r="29" spans="1:32" x14ac:dyDescent="0.25">
      <c r="A29" s="1" t="s">
        <v>401</v>
      </c>
      <c r="B29" s="1" t="s">
        <v>402</v>
      </c>
      <c r="C29" s="1" t="s">
        <v>16</v>
      </c>
      <c r="D29" s="1" t="s">
        <v>372</v>
      </c>
      <c r="E29" s="1" t="s">
        <v>407</v>
      </c>
      <c r="F29" s="1" t="s">
        <v>408</v>
      </c>
      <c r="G29" s="1" t="s">
        <v>8</v>
      </c>
      <c r="H29" s="1">
        <v>4294.2432200000003</v>
      </c>
      <c r="I29" s="1">
        <v>4384.5654070000001</v>
      </c>
      <c r="J29" s="1">
        <v>-2.2716799999999999</v>
      </c>
      <c r="K29" s="1">
        <v>-4.4108999999999998</v>
      </c>
      <c r="L29" s="1">
        <v>-9.5128299999999992</v>
      </c>
      <c r="M29" s="2">
        <f t="shared" si="22"/>
        <v>-8.6007426832686029</v>
      </c>
      <c r="N29" s="3">
        <f t="shared" si="23"/>
        <v>2.3686358789891671E-3</v>
      </c>
      <c r="O29" s="2">
        <f t="shared" si="24"/>
        <v>-1.1487573619861351</v>
      </c>
      <c r="P29" s="9">
        <f t="shared" si="25"/>
        <v>-0.23667004525473878</v>
      </c>
    </row>
    <row r="30" spans="1:32" x14ac:dyDescent="0.25">
      <c r="A30" s="1" t="s">
        <v>401</v>
      </c>
      <c r="B30" s="1" t="s">
        <v>402</v>
      </c>
      <c r="C30" s="1" t="s">
        <v>16</v>
      </c>
      <c r="D30" s="1" t="s">
        <v>372</v>
      </c>
      <c r="E30" s="1" t="s">
        <v>405</v>
      </c>
      <c r="F30" s="1" t="s">
        <v>406</v>
      </c>
      <c r="G30" s="1" t="s">
        <v>8</v>
      </c>
      <c r="H30" s="1">
        <v>4239.0946599999997</v>
      </c>
      <c r="I30" s="1">
        <v>4308.3244940000004</v>
      </c>
      <c r="J30" s="1">
        <v>-2.2897599999999998</v>
      </c>
      <c r="K30" s="1">
        <v>-4.4059100000000004</v>
      </c>
      <c r="L30" s="1">
        <v>-9.5418000000000003</v>
      </c>
      <c r="M30" s="2">
        <f t="shared" si="22"/>
        <v>-8.629739360211385</v>
      </c>
      <c r="N30" s="3">
        <f t="shared" si="23"/>
        <v>-1.8286726707642753E-2</v>
      </c>
      <c r="O30" s="2">
        <f t="shared" si="24"/>
        <v>-1.1871707372022708</v>
      </c>
      <c r="P30" s="9">
        <f t="shared" si="25"/>
        <v>-0.27511009741365555</v>
      </c>
    </row>
    <row r="31" spans="1:32" x14ac:dyDescent="0.25">
      <c r="A31" s="1" t="s">
        <v>401</v>
      </c>
      <c r="B31" s="1" t="s">
        <v>402</v>
      </c>
      <c r="C31" s="1" t="s">
        <v>16</v>
      </c>
      <c r="D31" s="1" t="s">
        <v>372</v>
      </c>
      <c r="E31" s="1" t="s">
        <v>403</v>
      </c>
      <c r="F31" s="1" t="s">
        <v>404</v>
      </c>
      <c r="G31" s="1" t="s">
        <v>8</v>
      </c>
      <c r="H31" s="1">
        <v>4181.9390970000004</v>
      </c>
      <c r="I31" s="1">
        <v>4248.4155799999999</v>
      </c>
      <c r="J31" s="1">
        <v>-2.2809900000000001</v>
      </c>
      <c r="K31" s="1">
        <v>-4.4115500000000001</v>
      </c>
      <c r="L31" s="1">
        <v>-9.5506100000000007</v>
      </c>
      <c r="M31" s="2">
        <f t="shared" si="22"/>
        <v>-8.6385574728750072</v>
      </c>
      <c r="N31" s="3">
        <f t="shared" si="23"/>
        <v>-6.6058955877252856E-3</v>
      </c>
      <c r="O31" s="2">
        <f t="shared" si="24"/>
        <v>-1.1853072661458377</v>
      </c>
      <c r="P31" s="9">
        <f t="shared" si="25"/>
        <v>-0.27325473902084418</v>
      </c>
    </row>
    <row r="32" spans="1:32" x14ac:dyDescent="0.25">
      <c r="J32" s="4">
        <f t="shared" ref="J32:P32" si="26">AVERAGE(J23:J31)</f>
        <v>-2.2825600000000001</v>
      </c>
      <c r="K32" s="4">
        <f t="shared" si="26"/>
        <v>-4.4085311111111114</v>
      </c>
      <c r="L32" s="4">
        <f t="shared" si="26"/>
        <v>-9.5063844444444427</v>
      </c>
      <c r="M32" s="4">
        <f t="shared" si="26"/>
        <v>-8.5942911923413785</v>
      </c>
      <c r="N32" s="4">
        <f t="shared" si="26"/>
        <v>-9.7339570512140483E-3</v>
      </c>
      <c r="O32" s="4">
        <f t="shared" si="26"/>
        <v>-1.146794846211302</v>
      </c>
      <c r="P32" s="4">
        <f t="shared" si="26"/>
        <v>-0.23470159410823577</v>
      </c>
      <c r="R32" s="18">
        <f>1000*((1+J32/1000)/(1+AVERAGE(J8,J40)/1000)-1)</f>
        <v>0.34534923312601329</v>
      </c>
      <c r="S32" s="18">
        <f>1000*((1+K32/1000)/(1+AVERAGE(K8,K40)/1000)-1)</f>
        <v>0.85681445091112529</v>
      </c>
      <c r="T32" s="18">
        <f>1000*((1+L32/1000)/(1+AVERAGE(L8,L40)/1000)-1)</f>
        <v>2.2425562622079287</v>
      </c>
      <c r="U32" s="18">
        <f>1000*((1+M32/1000)/(1+AVERAGE(M8,M40)/1000)-1)</f>
        <v>2.2425562622079287</v>
      </c>
      <c r="V32" s="20">
        <f t="shared" ref="V32" si="27">S32-1000*((1+R32/1000)^1.9-1)</f>
        <v>0.20054893663612461</v>
      </c>
      <c r="W32" s="19">
        <f t="shared" ref="W32" si="28">T32-1000*((1+R32/1000)^1.9-1)</f>
        <v>1.586290747932928</v>
      </c>
      <c r="Y32" s="5" t="str">
        <f>A31</f>
        <v>SF17955</v>
      </c>
      <c r="Z32" s="5" t="str">
        <f>B31</f>
        <v>Murchison CCl4 A</v>
      </c>
      <c r="AA32" s="22">
        <f>1000*((1+R32/1000)*(1-0.401/1000)^0.515*(1+0.116/1000)-1)</f>
        <v>0.25475891453741184</v>
      </c>
      <c r="AB32" s="22">
        <f>1000*((1+S32/1000)*(1-0.401/1000)-1)</f>
        <v>0.45547086831643213</v>
      </c>
      <c r="AC32" s="22">
        <f>1000*((1+T32/1000)*(1-0.401/1000)^1.9*(1-0.796/1000)-1)</f>
        <v>0.68190810158541559</v>
      </c>
      <c r="AD32" s="22">
        <f>1000*((1+U32/1000)*(1-0.401/1000)^1.9*(1-0.796/1000)-1)</f>
        <v>0.68190810158541559</v>
      </c>
      <c r="AE32" s="19">
        <f t="shared" ref="AE32" si="29">AB32-1000*((1+AA32/1000)^1.9-1)</f>
        <v>-2.8626560132805068E-2</v>
      </c>
      <c r="AF32" s="19">
        <f t="shared" ref="AF32" si="30">AC32-1000*((1+AA32/1000)^1.9-1)</f>
        <v>0.19781067313617839</v>
      </c>
    </row>
    <row r="33" spans="1:32" ht="13.8" thickBot="1" x14ac:dyDescent="0.3">
      <c r="J33" s="14">
        <f>STDEV(J23:J31)</f>
        <v>7.4327518457163629E-3</v>
      </c>
      <c r="K33" s="14">
        <f t="shared" ref="K33:P33" si="31">STDEV(K23:K31)</f>
        <v>4.8265527150452969E-3</v>
      </c>
      <c r="L33" s="14">
        <f t="shared" si="31"/>
        <v>5.5261901005826723E-2</v>
      </c>
      <c r="M33" s="14">
        <f t="shared" si="31"/>
        <v>5.5312788771466739E-2</v>
      </c>
      <c r="N33" s="14">
        <f t="shared" si="31"/>
        <v>7.8900091371941986E-3</v>
      </c>
      <c r="O33" s="14">
        <f t="shared" si="31"/>
        <v>5.1264751858892128E-2</v>
      </c>
      <c r="P33" s="14">
        <f t="shared" si="31"/>
        <v>5.1315034397333294E-2</v>
      </c>
      <c r="R33" s="21">
        <f>J33</f>
        <v>7.4327518457163629E-3</v>
      </c>
      <c r="S33" s="21">
        <f t="shared" ref="S33" si="32">K33</f>
        <v>4.8265527150452969E-3</v>
      </c>
      <c r="T33" s="21">
        <f t="shared" ref="T33" si="33">L33</f>
        <v>5.5261901005826723E-2</v>
      </c>
      <c r="U33" s="21">
        <f t="shared" ref="U33" si="34">M33</f>
        <v>5.5312788771466739E-2</v>
      </c>
      <c r="V33" s="21">
        <f t="shared" ref="V33" si="35">N33</f>
        <v>7.8900091371941986E-3</v>
      </c>
      <c r="W33" s="21">
        <f t="shared" ref="W33" si="36">O33</f>
        <v>5.1264751858892128E-2</v>
      </c>
      <c r="AA33" s="23">
        <f>R33</f>
        <v>7.4327518457163629E-3</v>
      </c>
      <c r="AB33" s="23">
        <f t="shared" ref="AB33" si="37">S33</f>
        <v>4.8265527150452969E-3</v>
      </c>
      <c r="AC33" s="23">
        <f t="shared" ref="AC33" si="38">T33</f>
        <v>5.5261901005826723E-2</v>
      </c>
      <c r="AD33" s="23">
        <f t="shared" ref="AD33" si="39">U33</f>
        <v>5.5312788771466739E-2</v>
      </c>
      <c r="AE33" s="23">
        <f t="shared" ref="AE33" si="40">V33</f>
        <v>7.8900091371941986E-3</v>
      </c>
      <c r="AF33" s="23">
        <f t="shared" ref="AF33" si="41">W33</f>
        <v>5.1264751858892128E-2</v>
      </c>
    </row>
    <row r="35" spans="1:32" x14ac:dyDescent="0.25">
      <c r="A35" s="1" t="s">
        <v>421</v>
      </c>
      <c r="B35" s="1" t="s">
        <v>19</v>
      </c>
      <c r="C35" s="1" t="s">
        <v>16</v>
      </c>
      <c r="D35" s="1" t="s">
        <v>372</v>
      </c>
      <c r="E35" s="1" t="s">
        <v>427</v>
      </c>
      <c r="F35" s="1" t="s">
        <v>428</v>
      </c>
      <c r="G35" s="1" t="s">
        <v>7</v>
      </c>
      <c r="H35" s="1">
        <v>5385.0357830000003</v>
      </c>
      <c r="I35" s="1">
        <v>5360.9285879999998</v>
      </c>
      <c r="J35" s="1">
        <v>-2.6305499999999999</v>
      </c>
      <c r="K35" s="1">
        <v>-5.2677899999999998</v>
      </c>
      <c r="L35" s="1">
        <v>-11.766109999999999</v>
      </c>
      <c r="M35" s="2">
        <f>((1+L35/1000)/(1-0.92/1000)-1)*1000</f>
        <v>-10.856097609800997</v>
      </c>
      <c r="N35" s="3">
        <f>J35-1000*((1+K35/1000)^0.515-1)</f>
        <v>8.583649597993892E-2</v>
      </c>
      <c r="O35" s="2">
        <f>L35-1000*((1+K35/1000)^1.9-1)</f>
        <v>-1.7810390899725714</v>
      </c>
      <c r="P35" s="9">
        <f>M35-1000*((1+K35/1000)^1.9-1)</f>
        <v>-0.87102669977356939</v>
      </c>
    </row>
    <row r="36" spans="1:32" x14ac:dyDescent="0.25">
      <c r="A36" s="1" t="s">
        <v>421</v>
      </c>
      <c r="B36" s="1" t="s">
        <v>19</v>
      </c>
      <c r="C36" s="1" t="s">
        <v>16</v>
      </c>
      <c r="D36" s="1" t="s">
        <v>372</v>
      </c>
      <c r="E36" s="1" t="s">
        <v>66</v>
      </c>
      <c r="F36" s="1" t="s">
        <v>426</v>
      </c>
      <c r="G36" s="1" t="s">
        <v>7</v>
      </c>
      <c r="H36" s="1">
        <v>5300.6666880000002</v>
      </c>
      <c r="I36" s="1">
        <v>5297.1673179999998</v>
      </c>
      <c r="J36" s="1">
        <v>-2.6188899999999999</v>
      </c>
      <c r="K36" s="1">
        <v>-5.2563599999999999</v>
      </c>
      <c r="L36" s="1">
        <v>-11.755420000000001</v>
      </c>
      <c r="M36" s="2">
        <f>((1+L36/1000)/(1-0.92/1000)-1)*1000</f>
        <v>-10.84539776594462</v>
      </c>
      <c r="N36" s="3">
        <f>J36-1000*((1+K36/1000)^0.515-1)</f>
        <v>9.1594964180692795E-2</v>
      </c>
      <c r="O36" s="2">
        <f>L36-1000*((1+K36/1000)^1.9-1)</f>
        <v>-1.7919632140259001</v>
      </c>
      <c r="P36" s="9">
        <f>M36-1000*((1+K36/1000)^1.9-1)</f>
        <v>-0.88194097997051912</v>
      </c>
    </row>
    <row r="37" spans="1:32" x14ac:dyDescent="0.25">
      <c r="A37" s="1" t="s">
        <v>421</v>
      </c>
      <c r="B37" s="1" t="s">
        <v>19</v>
      </c>
      <c r="C37" s="1" t="s">
        <v>16</v>
      </c>
      <c r="D37" s="1" t="s">
        <v>372</v>
      </c>
      <c r="E37" s="1" t="s">
        <v>65</v>
      </c>
      <c r="F37" s="1" t="s">
        <v>425</v>
      </c>
      <c r="G37" s="1" t="s">
        <v>7</v>
      </c>
      <c r="H37" s="1">
        <v>5265.5601850000003</v>
      </c>
      <c r="I37" s="1">
        <v>5237.6152199999997</v>
      </c>
      <c r="J37" s="1">
        <v>-2.6312199999999999</v>
      </c>
      <c r="K37" s="1">
        <v>-5.2645299999999997</v>
      </c>
      <c r="L37" s="1">
        <v>-11.691879999999999</v>
      </c>
      <c r="M37" s="2">
        <f>((1+L37/1000)/(1-0.92/1000)-1)*1000</f>
        <v>-10.781799255314862</v>
      </c>
      <c r="N37" s="3">
        <f>J37-1000*((1+K37/1000)^0.515-1)</f>
        <v>8.3483291081921429E-2</v>
      </c>
      <c r="O37" s="2">
        <f>L37-1000*((1+K37/1000)^1.9-1)</f>
        <v>-1.7129737254920734</v>
      </c>
      <c r="P37" s="9">
        <f>M37-1000*((1+K37/1000)^1.9-1)</f>
        <v>-0.80289298080693605</v>
      </c>
    </row>
    <row r="38" spans="1:32" x14ac:dyDescent="0.25">
      <c r="A38" s="1" t="s">
        <v>421</v>
      </c>
      <c r="B38" s="1" t="s">
        <v>19</v>
      </c>
      <c r="C38" s="1" t="s">
        <v>16</v>
      </c>
      <c r="D38" s="1" t="s">
        <v>372</v>
      </c>
      <c r="E38" s="1" t="s">
        <v>64</v>
      </c>
      <c r="F38" s="1" t="s">
        <v>424</v>
      </c>
      <c r="G38" s="1" t="s">
        <v>7</v>
      </c>
      <c r="H38" s="1">
        <v>5235.9099210000004</v>
      </c>
      <c r="I38" s="1">
        <v>5179.0432449999998</v>
      </c>
      <c r="J38" s="1">
        <v>-2.6182300000000001</v>
      </c>
      <c r="K38" s="1">
        <v>-5.2641400000000003</v>
      </c>
      <c r="L38" s="1">
        <v>-11.74804</v>
      </c>
      <c r="M38" s="2">
        <f>((1+L38/1000)/(1-0.92/1000)-1)*1000</f>
        <v>-10.838010970092405</v>
      </c>
      <c r="N38" s="3">
        <f>J38-1000*((1+K38/1000)^0.515-1)</f>
        <v>9.6271926257994966E-2</v>
      </c>
      <c r="O38" s="2">
        <f>L38-1000*((1+K38/1000)^1.9-1)</f>
        <v>-1.7698712137813999</v>
      </c>
      <c r="P38" s="9">
        <f>M38-1000*((1+K38/1000)^1.9-1)</f>
        <v>-0.85984218387380551</v>
      </c>
    </row>
    <row r="39" spans="1:32" x14ac:dyDescent="0.25">
      <c r="A39" s="1" t="s">
        <v>421</v>
      </c>
      <c r="B39" s="1" t="s">
        <v>19</v>
      </c>
      <c r="C39" s="1" t="s">
        <v>16</v>
      </c>
      <c r="D39" s="1" t="s">
        <v>372</v>
      </c>
      <c r="E39" s="1" t="s">
        <v>422</v>
      </c>
      <c r="F39" s="1" t="s">
        <v>423</v>
      </c>
      <c r="G39" s="1" t="s">
        <v>7</v>
      </c>
      <c r="H39" s="1">
        <v>5206.4496859999999</v>
      </c>
      <c r="I39" s="1">
        <v>5124.7874769999999</v>
      </c>
      <c r="J39" s="1">
        <v>-2.6346099999999999</v>
      </c>
      <c r="K39" s="1">
        <v>-5.2611600000000003</v>
      </c>
      <c r="L39" s="1">
        <v>-11.676119999999999</v>
      </c>
      <c r="M39" s="2">
        <f>((1+L39/1000)/(1-0.92/1000)-1)*1000</f>
        <v>-10.766024742763225</v>
      </c>
      <c r="N39" s="3">
        <f>J39-1000*((1+K39/1000)^0.515-1)</f>
        <v>7.8353293738934848E-2</v>
      </c>
      <c r="O39" s="2">
        <f>L39-1000*((1+K39/1000)^1.9-1)</f>
        <v>-1.7035863892992804</v>
      </c>
      <c r="P39" s="9">
        <f>M39-1000*((1+K39/1000)^1.9-1)</f>
        <v>-0.79349113206250621</v>
      </c>
    </row>
    <row r="40" spans="1:32" x14ac:dyDescent="0.25">
      <c r="J40" s="4">
        <f t="shared" ref="J40:P40" si="42">AVERAGE(J35:J39)</f>
        <v>-2.6267</v>
      </c>
      <c r="K40" s="4">
        <f t="shared" si="42"/>
        <v>-5.2627959999999998</v>
      </c>
      <c r="L40" s="4">
        <f t="shared" si="42"/>
        <v>-11.727513999999999</v>
      </c>
      <c r="M40" s="4">
        <f t="shared" si="42"/>
        <v>-10.817466068783222</v>
      </c>
      <c r="N40" s="4">
        <f t="shared" si="42"/>
        <v>8.7107994247896586E-2</v>
      </c>
      <c r="O40" s="4">
        <f t="shared" si="42"/>
        <v>-1.751886726514245</v>
      </c>
      <c r="P40" s="4">
        <f t="shared" si="42"/>
        <v>-0.8418387952974673</v>
      </c>
    </row>
    <row r="41" spans="1:32" ht="13.8" thickBot="1" x14ac:dyDescent="0.3">
      <c r="J41" s="14">
        <f>STDEV(J35:J39)</f>
        <v>7.59206822940885E-3</v>
      </c>
      <c r="K41" s="14">
        <f t="shared" ref="K41:P41" si="43">STDEV(K35:K39)</f>
        <v>4.2968511726611302E-3</v>
      </c>
      <c r="L41" s="14">
        <f t="shared" si="43"/>
        <v>4.062277046189771E-2</v>
      </c>
      <c r="M41" s="14">
        <f t="shared" si="43"/>
        <v>4.0660177825516786E-2</v>
      </c>
      <c r="N41" s="14">
        <f t="shared" si="43"/>
        <v>6.9912536599666354E-3</v>
      </c>
      <c r="O41" s="14">
        <f t="shared" si="43"/>
        <v>4.0701876960318094E-2</v>
      </c>
      <c r="P41" s="14">
        <f t="shared" si="43"/>
        <v>4.0738538235006422E-2</v>
      </c>
    </row>
    <row r="43" spans="1:32" x14ac:dyDescent="0.25">
      <c r="A43" s="1" t="s">
        <v>429</v>
      </c>
      <c r="B43" s="1" t="s">
        <v>19</v>
      </c>
      <c r="C43" s="1" t="s">
        <v>16</v>
      </c>
      <c r="D43" s="1" t="s">
        <v>430</v>
      </c>
      <c r="E43" s="1" t="s">
        <v>439</v>
      </c>
      <c r="F43" s="1" t="s">
        <v>440</v>
      </c>
      <c r="G43" s="1" t="s">
        <v>7</v>
      </c>
      <c r="H43" s="1">
        <v>5281.7297189999999</v>
      </c>
      <c r="I43" s="1">
        <v>5386.6300490000003</v>
      </c>
      <c r="J43" s="1">
        <v>-2.6335600000000001</v>
      </c>
      <c r="K43" s="1">
        <v>-5.2718299999999996</v>
      </c>
      <c r="L43" s="1">
        <v>-11.841100000000001</v>
      </c>
      <c r="M43" s="2">
        <f>((1+L43/1000)/(1-0.92/1000)-1)*1000</f>
        <v>-10.931156664131025</v>
      </c>
      <c r="N43" s="3">
        <f>J43-1000*((1+K43/1000)^0.515-1)</f>
        <v>8.4912434596330577E-2</v>
      </c>
      <c r="O43" s="2">
        <f>L43-1000*((1+K43/1000)^1.9-1)</f>
        <v>-1.8483895055392914</v>
      </c>
      <c r="P43" s="9">
        <f>M43-1000*((1+K43/1000)^1.9-1)</f>
        <v>-0.93844616967031591</v>
      </c>
    </row>
    <row r="44" spans="1:32" x14ac:dyDescent="0.25">
      <c r="A44" s="1" t="s">
        <v>429</v>
      </c>
      <c r="B44" s="1" t="s">
        <v>19</v>
      </c>
      <c r="C44" s="1" t="s">
        <v>16</v>
      </c>
      <c r="D44" s="1" t="s">
        <v>430</v>
      </c>
      <c r="E44" s="1" t="s">
        <v>437</v>
      </c>
      <c r="F44" s="1" t="s">
        <v>438</v>
      </c>
      <c r="G44" s="1" t="s">
        <v>7</v>
      </c>
      <c r="H44" s="1">
        <v>5174.7848869999998</v>
      </c>
      <c r="I44" s="1">
        <v>5272.6018770000001</v>
      </c>
      <c r="J44" s="1">
        <v>-2.6325699999999999</v>
      </c>
      <c r="K44" s="1">
        <v>-5.2635500000000004</v>
      </c>
      <c r="L44" s="1">
        <v>-11.817690000000001</v>
      </c>
      <c r="M44" s="2">
        <f>((1+L44/1000)/(1-0.92/1000)-1)*1000</f>
        <v>-10.907725107098475</v>
      </c>
      <c r="N44" s="3">
        <f>J44-1000*((1+K44/1000)^0.515-1)</f>
        <v>8.1627297494558437E-2</v>
      </c>
      <c r="O44" s="2">
        <f>L44-1000*((1+K44/1000)^1.9-1)</f>
        <v>-1.8406369016876845</v>
      </c>
      <c r="P44" s="9">
        <f>M44-1000*((1+K44/1000)^1.9-1)</f>
        <v>-0.93067200878615886</v>
      </c>
    </row>
    <row r="45" spans="1:32" x14ac:dyDescent="0.25">
      <c r="A45" s="1" t="s">
        <v>429</v>
      </c>
      <c r="B45" s="1" t="s">
        <v>19</v>
      </c>
      <c r="C45" s="1" t="s">
        <v>16</v>
      </c>
      <c r="D45" s="1" t="s">
        <v>430</v>
      </c>
      <c r="E45" s="1" t="s">
        <v>435</v>
      </c>
      <c r="F45" s="1" t="s">
        <v>436</v>
      </c>
      <c r="G45" s="1" t="s">
        <v>7</v>
      </c>
      <c r="H45" s="1">
        <v>5100.074149</v>
      </c>
      <c r="I45" s="1">
        <v>5182.190122</v>
      </c>
      <c r="J45" s="1">
        <v>-2.61836</v>
      </c>
      <c r="K45" s="1">
        <v>-5.2656999999999998</v>
      </c>
      <c r="L45" s="1">
        <v>-11.767939999999999</v>
      </c>
      <c r="M45" s="2">
        <f>((1+L45/1000)/(1-0.92/1000)-1)*1000</f>
        <v>-10.85792929495133</v>
      </c>
      <c r="N45" s="3">
        <f>J45-1000*((1+K45/1000)^0.515-1)</f>
        <v>9.694738578351636E-2</v>
      </c>
      <c r="O45" s="2">
        <f>L45-1000*((1+K45/1000)^1.9-1)</f>
        <v>-1.7868212621861783</v>
      </c>
      <c r="P45" s="9">
        <f>M45-1000*((1+K45/1000)^1.9-1)</f>
        <v>-0.87681055713750844</v>
      </c>
    </row>
    <row r="46" spans="1:32" x14ac:dyDescent="0.25">
      <c r="A46" s="1" t="s">
        <v>429</v>
      </c>
      <c r="B46" s="1" t="s">
        <v>19</v>
      </c>
      <c r="C46" s="1" t="s">
        <v>16</v>
      </c>
      <c r="D46" s="1" t="s">
        <v>430</v>
      </c>
      <c r="E46" s="1" t="s">
        <v>433</v>
      </c>
      <c r="F46" s="1" t="s">
        <v>434</v>
      </c>
      <c r="G46" s="1" t="s">
        <v>7</v>
      </c>
      <c r="H46" s="1">
        <v>5059.2393499999998</v>
      </c>
      <c r="I46" s="1">
        <v>5112.2144200000002</v>
      </c>
      <c r="J46" s="1">
        <v>-2.6163599999999998</v>
      </c>
      <c r="K46" s="1">
        <v>-5.2669499999999996</v>
      </c>
      <c r="L46" s="1">
        <v>-11.784599999999999</v>
      </c>
      <c r="M46" s="2">
        <f>((1+L46/1000)/(1-0.92/1000)-1)*1000</f>
        <v>-10.874604636265328</v>
      </c>
      <c r="N46" s="3">
        <f>J46-1000*((1+K46/1000)^0.515-1)</f>
        <v>9.9592786486508711E-2</v>
      </c>
      <c r="O46" s="2">
        <f>L46-1000*((1+K46/1000)^1.9-1)</f>
        <v>-1.8011175219257645</v>
      </c>
      <c r="P46" s="9">
        <f>M46-1000*((1+K46/1000)^1.9-1)</f>
        <v>-0.89112215819109331</v>
      </c>
    </row>
    <row r="47" spans="1:32" x14ac:dyDescent="0.25">
      <c r="A47" s="1" t="s">
        <v>429</v>
      </c>
      <c r="B47" s="1" t="s">
        <v>19</v>
      </c>
      <c r="C47" s="1" t="s">
        <v>16</v>
      </c>
      <c r="D47" s="1" t="s">
        <v>430</v>
      </c>
      <c r="E47" s="1" t="s">
        <v>431</v>
      </c>
      <c r="F47" s="1" t="s">
        <v>432</v>
      </c>
      <c r="G47" s="1" t="s">
        <v>7</v>
      </c>
      <c r="H47" s="1">
        <v>5025.6288979999999</v>
      </c>
      <c r="I47" s="1">
        <v>5047.6903080000002</v>
      </c>
      <c r="J47" s="1">
        <v>-2.6309399999999998</v>
      </c>
      <c r="K47" s="1">
        <v>-5.2659799999999999</v>
      </c>
      <c r="L47" s="1">
        <v>-11.720459999999999</v>
      </c>
      <c r="M47" s="2">
        <f>((1+L47/1000)/(1-0.92/1000)-1)*1000</f>
        <v>-10.810405573127291</v>
      </c>
      <c r="N47" s="3">
        <f>J47-1000*((1+K47/1000)^0.515-1)</f>
        <v>8.4511955506820335E-2</v>
      </c>
      <c r="O47" s="2">
        <f>L47-1000*((1+K47/1000)^1.9-1)</f>
        <v>-1.738811784135553</v>
      </c>
      <c r="P47" s="9">
        <f>M47-1000*((1+K47/1000)^1.9-1)</f>
        <v>-0.82875735726284461</v>
      </c>
    </row>
    <row r="48" spans="1:32" x14ac:dyDescent="0.25">
      <c r="J48" s="4">
        <f t="shared" ref="J48:P48" si="44">AVERAGE(J43:J47)</f>
        <v>-2.6263579999999997</v>
      </c>
      <c r="K48" s="4">
        <f t="shared" si="44"/>
        <v>-5.2668020000000002</v>
      </c>
      <c r="L48" s="4">
        <f t="shared" si="44"/>
        <v>-11.786358000000002</v>
      </c>
      <c r="M48" s="4">
        <f t="shared" si="44"/>
        <v>-10.876364255114691</v>
      </c>
      <c r="N48" s="4">
        <f t="shared" si="44"/>
        <v>8.9518371973546881E-2</v>
      </c>
      <c r="O48" s="4">
        <f t="shared" si="44"/>
        <v>-1.8031553950948944</v>
      </c>
      <c r="P48" s="4">
        <f t="shared" si="44"/>
        <v>-0.89316165020958427</v>
      </c>
    </row>
    <row r="49" spans="1:32" ht="13.8" thickBot="1" x14ac:dyDescent="0.3">
      <c r="J49" s="14">
        <f>STDEV(J43:J47)</f>
        <v>8.2972959450655099E-3</v>
      </c>
      <c r="K49" s="14">
        <f t="shared" ref="K49:P49" si="45">STDEV(K43:K47)</f>
        <v>3.0727951444895238E-3</v>
      </c>
      <c r="L49" s="14">
        <f t="shared" si="45"/>
        <v>4.6538265115924404E-2</v>
      </c>
      <c r="M49" s="14">
        <f t="shared" si="45"/>
        <v>4.6581119746086093E-2</v>
      </c>
      <c r="N49" s="14">
        <f t="shared" si="45"/>
        <v>8.1429723590619053E-3</v>
      </c>
      <c r="O49" s="14">
        <f t="shared" si="45"/>
        <v>4.4334087281631851E-2</v>
      </c>
      <c r="P49" s="14">
        <f t="shared" si="45"/>
        <v>4.4376642013696857E-2</v>
      </c>
    </row>
    <row r="51" spans="1:32" x14ac:dyDescent="0.25">
      <c r="A51" s="1" t="s">
        <v>441</v>
      </c>
      <c r="B51" s="1" t="s">
        <v>442</v>
      </c>
      <c r="C51" s="1" t="s">
        <v>16</v>
      </c>
      <c r="D51" s="1" t="s">
        <v>430</v>
      </c>
      <c r="E51" s="1" t="s">
        <v>458</v>
      </c>
      <c r="F51" s="1" t="s">
        <v>459</v>
      </c>
      <c r="G51" s="1" t="s">
        <v>8</v>
      </c>
      <c r="H51" s="1">
        <v>4648.1986729999999</v>
      </c>
      <c r="I51" s="1">
        <v>4766.7234710000002</v>
      </c>
      <c r="J51" s="1">
        <v>-2.8386499999999999</v>
      </c>
      <c r="K51" s="1">
        <v>-5.4591700000000003</v>
      </c>
      <c r="L51" s="1">
        <v>-11.50447</v>
      </c>
      <c r="M51" s="2">
        <f t="shared" ref="M51:M59" si="46">((1+L51/1000)/(1-0.92/1000)-1)*1000</f>
        <v>-10.594216679344903</v>
      </c>
      <c r="N51" s="3">
        <f t="shared" ref="N51:N59" si="47">J51-1000*((1+K51/1000)^0.515-1)</f>
        <v>-2.3445393583955809E-2</v>
      </c>
      <c r="O51" s="2">
        <f t="shared" ref="O51:O59" si="48">L51-1000*((1+K51/1000)^1.9-1)</f>
        <v>-1.1575328130560951</v>
      </c>
      <c r="P51" s="9">
        <f t="shared" ref="P51:P59" si="49">M51-1000*((1+K51/1000)^1.9-1)</f>
        <v>-0.24727949240099889</v>
      </c>
    </row>
    <row r="52" spans="1:32" x14ac:dyDescent="0.25">
      <c r="A52" s="1" t="s">
        <v>441</v>
      </c>
      <c r="B52" s="1" t="s">
        <v>442</v>
      </c>
      <c r="C52" s="1" t="s">
        <v>16</v>
      </c>
      <c r="D52" s="1" t="s">
        <v>430</v>
      </c>
      <c r="E52" s="1" t="s">
        <v>456</v>
      </c>
      <c r="F52" s="1" t="s">
        <v>457</v>
      </c>
      <c r="G52" s="1" t="s">
        <v>8</v>
      </c>
      <c r="H52" s="1">
        <v>4591.9777160000003</v>
      </c>
      <c r="I52" s="1">
        <v>4525.8857790000002</v>
      </c>
      <c r="J52" s="1">
        <v>-2.8234699999999999</v>
      </c>
      <c r="K52" s="1">
        <v>-5.4601800000000003</v>
      </c>
      <c r="L52" s="1">
        <v>-11.45749</v>
      </c>
      <c r="M52" s="2">
        <f t="shared" si="46"/>
        <v>-10.547193417944412</v>
      </c>
      <c r="N52" s="3">
        <f t="shared" si="47"/>
        <v>-7.7438606478961169E-3</v>
      </c>
      <c r="O52" s="2">
        <f t="shared" si="48"/>
        <v>-1.1086432450399393</v>
      </c>
      <c r="P52" s="9">
        <f t="shared" si="49"/>
        <v>-0.19834666298435089</v>
      </c>
    </row>
    <row r="53" spans="1:32" x14ac:dyDescent="0.25">
      <c r="A53" s="1" t="s">
        <v>441</v>
      </c>
      <c r="B53" s="1" t="s">
        <v>442</v>
      </c>
      <c r="C53" s="1" t="s">
        <v>16</v>
      </c>
      <c r="D53" s="1" t="s">
        <v>430</v>
      </c>
      <c r="E53" s="1" t="s">
        <v>454</v>
      </c>
      <c r="F53" s="1" t="s">
        <v>455</v>
      </c>
      <c r="G53" s="1" t="s">
        <v>8</v>
      </c>
      <c r="H53" s="1">
        <v>4539.1263369999997</v>
      </c>
      <c r="I53" s="1">
        <v>4611.0941389999998</v>
      </c>
      <c r="J53" s="1">
        <v>-2.84293</v>
      </c>
      <c r="K53" s="1">
        <v>-5.47018</v>
      </c>
      <c r="L53" s="1">
        <v>-11.564769999999999</v>
      </c>
      <c r="M53" s="2">
        <f t="shared" si="46"/>
        <v>-10.654572206429847</v>
      </c>
      <c r="N53" s="3">
        <f t="shared" si="47"/>
        <v>-2.204015434967932E-2</v>
      </c>
      <c r="O53" s="2">
        <f t="shared" si="48"/>
        <v>-1.1970167252066659</v>
      </c>
      <c r="P53" s="9">
        <f t="shared" si="49"/>
        <v>-0.28681893163651395</v>
      </c>
    </row>
    <row r="54" spans="1:32" x14ac:dyDescent="0.25">
      <c r="A54" s="1" t="s">
        <v>441</v>
      </c>
      <c r="B54" s="1" t="s">
        <v>442</v>
      </c>
      <c r="C54" s="1" t="s">
        <v>16</v>
      </c>
      <c r="D54" s="1" t="s">
        <v>430</v>
      </c>
      <c r="E54" s="1" t="s">
        <v>452</v>
      </c>
      <c r="F54" s="1" t="s">
        <v>453</v>
      </c>
      <c r="G54" s="1" t="s">
        <v>8</v>
      </c>
      <c r="H54" s="1">
        <v>4486.5298899999998</v>
      </c>
      <c r="I54" s="1">
        <v>4580.4552739999999</v>
      </c>
      <c r="J54" s="1">
        <v>-2.8364099999999999</v>
      </c>
      <c r="K54" s="1">
        <v>-5.4646400000000002</v>
      </c>
      <c r="L54" s="1">
        <v>-11.52622</v>
      </c>
      <c r="M54" s="2">
        <f t="shared" si="46"/>
        <v>-10.615986707771196</v>
      </c>
      <c r="N54" s="3">
        <f t="shared" si="47"/>
        <v>-1.8380850749776911E-2</v>
      </c>
      <c r="O54" s="2">
        <f t="shared" si="48"/>
        <v>-1.1689409160569841</v>
      </c>
      <c r="P54" s="9">
        <f t="shared" si="49"/>
        <v>-0.25870762382817958</v>
      </c>
    </row>
    <row r="55" spans="1:32" x14ac:dyDescent="0.25">
      <c r="A55" s="1" t="s">
        <v>441</v>
      </c>
      <c r="B55" s="1" t="s">
        <v>442</v>
      </c>
      <c r="C55" s="1" t="s">
        <v>16</v>
      </c>
      <c r="D55" s="1" t="s">
        <v>430</v>
      </c>
      <c r="E55" s="1" t="s">
        <v>450</v>
      </c>
      <c r="F55" s="1" t="s">
        <v>451</v>
      </c>
      <c r="G55" s="1" t="s">
        <v>8</v>
      </c>
      <c r="H55" s="1">
        <v>4432.4216829999996</v>
      </c>
      <c r="I55" s="1">
        <v>4549.6351780000005</v>
      </c>
      <c r="J55" s="1">
        <v>-2.83385</v>
      </c>
      <c r="K55" s="1">
        <v>-5.4671000000000003</v>
      </c>
      <c r="L55" s="1">
        <v>-11.50587</v>
      </c>
      <c r="M55" s="2">
        <f t="shared" si="46"/>
        <v>-10.595617968531034</v>
      </c>
      <c r="N55" s="3">
        <f t="shared" si="47"/>
        <v>-1.4550578573109263E-2</v>
      </c>
      <c r="O55" s="2">
        <f t="shared" si="48"/>
        <v>-1.1439399150822975</v>
      </c>
      <c r="P55" s="9">
        <f t="shared" si="49"/>
        <v>-0.23368788361333159</v>
      </c>
    </row>
    <row r="56" spans="1:32" x14ac:dyDescent="0.25">
      <c r="A56" s="1" t="s">
        <v>441</v>
      </c>
      <c r="B56" s="1" t="s">
        <v>442</v>
      </c>
      <c r="C56" s="1" t="s">
        <v>16</v>
      </c>
      <c r="D56" s="1" t="s">
        <v>430</v>
      </c>
      <c r="E56" s="1" t="s">
        <v>1</v>
      </c>
      <c r="F56" s="1" t="s">
        <v>449</v>
      </c>
      <c r="G56" s="1" t="s">
        <v>8</v>
      </c>
      <c r="H56" s="1">
        <v>4385.1542399999998</v>
      </c>
      <c r="I56" s="1">
        <v>4310.3523340000002</v>
      </c>
      <c r="J56" s="1">
        <v>-2.8273999999999999</v>
      </c>
      <c r="K56" s="1">
        <v>-5.4662199999999999</v>
      </c>
      <c r="L56" s="1">
        <v>-11.51604</v>
      </c>
      <c r="M56" s="2">
        <f t="shared" si="46"/>
        <v>-10.605797333546828</v>
      </c>
      <c r="N56" s="3">
        <f t="shared" si="47"/>
        <v>-8.5549850552180118E-3</v>
      </c>
      <c r="O56" s="2">
        <f t="shared" si="48"/>
        <v>-1.1557736865991881</v>
      </c>
      <c r="P56" s="9">
        <f t="shared" si="49"/>
        <v>-0.24553102014601613</v>
      </c>
    </row>
    <row r="57" spans="1:32" x14ac:dyDescent="0.25">
      <c r="A57" s="1" t="s">
        <v>441</v>
      </c>
      <c r="B57" s="1" t="s">
        <v>442</v>
      </c>
      <c r="C57" s="1" t="s">
        <v>16</v>
      </c>
      <c r="D57" s="1" t="s">
        <v>430</v>
      </c>
      <c r="E57" s="1" t="s">
        <v>447</v>
      </c>
      <c r="F57" s="1" t="s">
        <v>448</v>
      </c>
      <c r="G57" s="1" t="s">
        <v>8</v>
      </c>
      <c r="H57" s="1">
        <v>4341.1770710000001</v>
      </c>
      <c r="I57" s="1">
        <v>4242.1949059999997</v>
      </c>
      <c r="J57" s="1">
        <v>-2.8414999999999999</v>
      </c>
      <c r="K57" s="1">
        <v>-5.4668099999999997</v>
      </c>
      <c r="L57" s="1">
        <v>-11.488440000000001</v>
      </c>
      <c r="M57" s="2">
        <f t="shared" si="46"/>
        <v>-10.578171918164681</v>
      </c>
      <c r="N57" s="3">
        <f t="shared" si="47"/>
        <v>-2.2350326185308411E-2</v>
      </c>
      <c r="O57" s="2">
        <f t="shared" si="48"/>
        <v>-1.1270582032765883</v>
      </c>
      <c r="P57" s="9">
        <f t="shared" si="49"/>
        <v>-0.21679012144126908</v>
      </c>
    </row>
    <row r="58" spans="1:32" x14ac:dyDescent="0.25">
      <c r="A58" s="1" t="s">
        <v>441</v>
      </c>
      <c r="B58" s="1" t="s">
        <v>442</v>
      </c>
      <c r="C58" s="1" t="s">
        <v>16</v>
      </c>
      <c r="D58" s="1" t="s">
        <v>430</v>
      </c>
      <c r="E58" s="1" t="s">
        <v>445</v>
      </c>
      <c r="F58" s="1" t="s">
        <v>446</v>
      </c>
      <c r="G58" s="1" t="s">
        <v>8</v>
      </c>
      <c r="H58" s="1">
        <v>4294.1116700000002</v>
      </c>
      <c r="I58" s="1">
        <v>4231.8536569999997</v>
      </c>
      <c r="J58" s="1">
        <v>-2.8291300000000001</v>
      </c>
      <c r="K58" s="1">
        <v>-5.4593800000000003</v>
      </c>
      <c r="L58" s="1">
        <v>-11.591710000000001</v>
      </c>
      <c r="M58" s="2">
        <f t="shared" si="46"/>
        <v>-10.681537014052944</v>
      </c>
      <c r="N58" s="3">
        <f t="shared" si="47"/>
        <v>-1.3816956063881669E-2</v>
      </c>
      <c r="O58" s="2">
        <f t="shared" si="48"/>
        <v>-1.2443757740178931</v>
      </c>
      <c r="P58" s="9">
        <f t="shared" si="49"/>
        <v>-0.33420278807083648</v>
      </c>
    </row>
    <row r="59" spans="1:32" x14ac:dyDescent="0.25">
      <c r="A59" s="1" t="s">
        <v>441</v>
      </c>
      <c r="B59" s="1" t="s">
        <v>442</v>
      </c>
      <c r="C59" s="1" t="s">
        <v>16</v>
      </c>
      <c r="D59" s="1" t="s">
        <v>430</v>
      </c>
      <c r="E59" s="1" t="s">
        <v>443</v>
      </c>
      <c r="F59" s="1" t="s">
        <v>444</v>
      </c>
      <c r="G59" s="1" t="s">
        <v>8</v>
      </c>
      <c r="H59" s="1">
        <v>4251.1844709999996</v>
      </c>
      <c r="I59" s="1">
        <v>4189.6032590000004</v>
      </c>
      <c r="J59" s="1">
        <v>-2.8296899999999998</v>
      </c>
      <c r="K59" s="1">
        <v>-5.4661</v>
      </c>
      <c r="L59" s="1">
        <v>-11.43177</v>
      </c>
      <c r="M59" s="2">
        <f t="shared" si="46"/>
        <v>-10.521449733755016</v>
      </c>
      <c r="N59" s="3">
        <f t="shared" si="47"/>
        <v>-1.0906949560411494E-2</v>
      </c>
      <c r="O59" s="2">
        <f t="shared" si="48"/>
        <v>-1.0717305646358781</v>
      </c>
      <c r="P59" s="9">
        <f t="shared" si="49"/>
        <v>-0.16141029839089427</v>
      </c>
    </row>
    <row r="60" spans="1:32" x14ac:dyDescent="0.25">
      <c r="J60" s="4">
        <f t="shared" ref="J60:P60" si="50">AVERAGE(J51:J59)</f>
        <v>-2.8336699999999997</v>
      </c>
      <c r="K60" s="4">
        <f t="shared" si="50"/>
        <v>-5.4644200000000005</v>
      </c>
      <c r="L60" s="4">
        <f t="shared" si="50"/>
        <v>-11.509642222222222</v>
      </c>
      <c r="M60" s="4">
        <f t="shared" si="50"/>
        <v>-10.59939366439343</v>
      </c>
      <c r="N60" s="4">
        <f t="shared" si="50"/>
        <v>-1.5754450529915223E-2</v>
      </c>
      <c r="O60" s="4">
        <f t="shared" si="50"/>
        <v>-1.1527790936635034</v>
      </c>
      <c r="P60" s="4">
        <f t="shared" si="50"/>
        <v>-0.2425305358347101</v>
      </c>
      <c r="R60" s="18">
        <f>1000*((1+J60/1000)/(1+AVERAGE(J48,J80)/1000)-1)</f>
        <v>-0.20368980930240976</v>
      </c>
      <c r="S60" s="18">
        <f>1000*((1+K60/1000)/(1+AVERAGE(K48,K80)/1000)-1)</f>
        <v>-0.19372325436706195</v>
      </c>
      <c r="T60" s="18">
        <f>1000*((1+L60/1000)/(1+AVERAGE(L48,L80)/1000)-1)</f>
        <v>0.27197015348146003</v>
      </c>
      <c r="U60" s="18">
        <f>1000*((1+M60/1000)/(1+AVERAGE(M48,M80)/1000)-1)</f>
        <v>0.27197015348123799</v>
      </c>
      <c r="V60" s="20">
        <f t="shared" ref="V60" si="51">S60-1000*((1+R60/1000)^1.9-1)</f>
        <v>0.19325190951136051</v>
      </c>
      <c r="W60" s="19">
        <f t="shared" ref="W60" si="52">T60-1000*((1+R60/1000)^1.9-1)</f>
        <v>0.65894531735988249</v>
      </c>
      <c r="Y60" s="5" t="str">
        <f>A59</f>
        <v>SF17958</v>
      </c>
      <c r="Z60" s="5" t="str">
        <f>B59</f>
        <v>Murchison EtOH C</v>
      </c>
      <c r="AA60" s="22">
        <f>1000*((1+R60/1000)*(1-0.401/1000)^0.515*(1+0.116/1000)-1)</f>
        <v>-0.29423040744003259</v>
      </c>
      <c r="AB60" s="22">
        <f>1000*((1+S60/1000)*(1-0.401/1000)-1)</f>
        <v>-0.594645571342034</v>
      </c>
      <c r="AC60" s="22">
        <f>1000*((1+T60/1000)*(1-0.401/1000)^1.9*(1-0.796/1000)-1)</f>
        <v>-1.2856094968622944</v>
      </c>
      <c r="AD60" s="22">
        <f>1000*((1+U60/1000)*(1-0.401/1000)^1.9*(1-0.796/1000)-1)</f>
        <v>-1.2856094968625165</v>
      </c>
      <c r="AE60" s="19">
        <f t="shared" ref="AE60" si="53">AB60-1000*((1+AA60/1000)^1.9-1)</f>
        <v>-3.5681816592414428E-2</v>
      </c>
      <c r="AF60" s="19">
        <f t="shared" ref="AF60" si="54">AC60-1000*((1+AA60/1000)^1.9-1)</f>
        <v>-0.72664574211267485</v>
      </c>
    </row>
    <row r="61" spans="1:32" ht="13.8" thickBot="1" x14ac:dyDescent="0.3">
      <c r="J61" s="14">
        <f>STDEV(J51:J59)</f>
        <v>6.700763016254184E-3</v>
      </c>
      <c r="K61" s="14">
        <f t="shared" ref="K61:P61" si="55">STDEV(K51:K59)</f>
        <v>3.9230823340836119E-3</v>
      </c>
      <c r="L61" s="14">
        <f t="shared" si="55"/>
        <v>4.9199084538682714E-2</v>
      </c>
      <c r="M61" s="14">
        <f t="shared" si="55"/>
        <v>4.9244389376927981E-2</v>
      </c>
      <c r="N61" s="14">
        <f t="shared" si="55"/>
        <v>6.0597807599521332E-3</v>
      </c>
      <c r="O61" s="14">
        <f t="shared" si="55"/>
        <v>4.9870109166257288E-2</v>
      </c>
      <c r="P61" s="14">
        <f t="shared" si="55"/>
        <v>4.9914910695242981E-2</v>
      </c>
      <c r="R61" s="21">
        <f>J61</f>
        <v>6.700763016254184E-3</v>
      </c>
      <c r="S61" s="21">
        <f t="shared" ref="S61" si="56">K61</f>
        <v>3.9230823340836119E-3</v>
      </c>
      <c r="T61" s="21">
        <f t="shared" ref="T61" si="57">L61</f>
        <v>4.9199084538682714E-2</v>
      </c>
      <c r="U61" s="21">
        <f t="shared" ref="U61" si="58">M61</f>
        <v>4.9244389376927981E-2</v>
      </c>
      <c r="V61" s="21">
        <f t="shared" ref="V61" si="59">N61</f>
        <v>6.0597807599521332E-3</v>
      </c>
      <c r="W61" s="21">
        <f t="shared" ref="W61" si="60">O61</f>
        <v>4.9870109166257288E-2</v>
      </c>
      <c r="AA61" s="23">
        <f>R61</f>
        <v>6.700763016254184E-3</v>
      </c>
      <c r="AB61" s="23">
        <f t="shared" ref="AB61" si="61">S61</f>
        <v>3.9230823340836119E-3</v>
      </c>
      <c r="AC61" s="23">
        <f t="shared" ref="AC61" si="62">T61</f>
        <v>4.9199084538682714E-2</v>
      </c>
      <c r="AD61" s="23">
        <f t="shared" ref="AD61" si="63">U61</f>
        <v>4.9244389376927981E-2</v>
      </c>
      <c r="AE61" s="23">
        <f t="shared" ref="AE61" si="64">V61</f>
        <v>6.0597807599521332E-3</v>
      </c>
      <c r="AF61" s="23">
        <f t="shared" ref="AF61" si="65">W61</f>
        <v>4.9870109166257288E-2</v>
      </c>
    </row>
    <row r="63" spans="1:32" x14ac:dyDescent="0.25">
      <c r="A63" s="1" t="s">
        <v>460</v>
      </c>
      <c r="B63" s="1" t="s">
        <v>461</v>
      </c>
      <c r="C63" s="1" t="s">
        <v>16</v>
      </c>
      <c r="D63" s="1" t="s">
        <v>430</v>
      </c>
      <c r="E63" s="1" t="s">
        <v>478</v>
      </c>
      <c r="F63" s="1" t="s">
        <v>479</v>
      </c>
      <c r="G63" s="1" t="s">
        <v>8</v>
      </c>
      <c r="H63" s="1">
        <v>4588.2274280000001</v>
      </c>
      <c r="I63" s="1">
        <v>4485.5843839999998</v>
      </c>
      <c r="J63" s="1">
        <v>-2.7536800000000001</v>
      </c>
      <c r="K63" s="1">
        <v>-5.3245500000000003</v>
      </c>
      <c r="L63" s="1">
        <v>-11.284940000000001</v>
      </c>
      <c r="M63" s="2">
        <f t="shared" ref="M63:M71" si="66">((1+L63/1000)/(1-0.92/1000)-1)*1000</f>
        <v>-10.374484525763727</v>
      </c>
      <c r="N63" s="3">
        <f t="shared" ref="N63:N71" si="67">J63-1000*((1+K63/1000)^0.515-1)</f>
        <v>-7.9867224362013545E-3</v>
      </c>
      <c r="O63" s="2">
        <f t="shared" ref="O63:O71" si="68">L63-1000*((1+K63/1000)^1.9-1)</f>
        <v>-1.1925392705039801</v>
      </c>
      <c r="P63" s="9">
        <f t="shared" ref="P63:P71" si="69">M63-1000*((1+K63/1000)^1.9-1)</f>
        <v>-0.28208379626770608</v>
      </c>
    </row>
    <row r="64" spans="1:32" x14ac:dyDescent="0.25">
      <c r="A64" s="1" t="s">
        <v>460</v>
      </c>
      <c r="B64" s="1" t="s">
        <v>461</v>
      </c>
      <c r="C64" s="1" t="s">
        <v>16</v>
      </c>
      <c r="D64" s="1" t="s">
        <v>430</v>
      </c>
      <c r="E64" s="1" t="s">
        <v>476</v>
      </c>
      <c r="F64" s="1" t="s">
        <v>477</v>
      </c>
      <c r="G64" s="1" t="s">
        <v>8</v>
      </c>
      <c r="H64" s="1">
        <v>4540.5369760000003</v>
      </c>
      <c r="I64" s="1">
        <v>4438.0785150000002</v>
      </c>
      <c r="J64" s="1">
        <v>-2.7579199999999999</v>
      </c>
      <c r="K64" s="1">
        <v>-5.3387000000000002</v>
      </c>
      <c r="L64" s="1">
        <v>-11.322950000000001</v>
      </c>
      <c r="M64" s="2">
        <f t="shared" si="66"/>
        <v>-10.412529527164981</v>
      </c>
      <c r="N64" s="3">
        <f t="shared" si="67"/>
        <v>-4.9205538592862474E-3</v>
      </c>
      <c r="O64" s="2">
        <f t="shared" si="68"/>
        <v>-1.2037933116264021</v>
      </c>
      <c r="P64" s="9">
        <f t="shared" si="69"/>
        <v>-0.29337283879138276</v>
      </c>
    </row>
    <row r="65" spans="1:32" x14ac:dyDescent="0.25">
      <c r="A65" s="1" t="s">
        <v>460</v>
      </c>
      <c r="B65" s="1" t="s">
        <v>461</v>
      </c>
      <c r="C65" s="1" t="s">
        <v>16</v>
      </c>
      <c r="D65" s="1" t="s">
        <v>430</v>
      </c>
      <c r="E65" s="1" t="s">
        <v>474</v>
      </c>
      <c r="F65" s="1" t="s">
        <v>475</v>
      </c>
      <c r="G65" s="1" t="s">
        <v>8</v>
      </c>
      <c r="H65" s="1">
        <v>4490.1396549999999</v>
      </c>
      <c r="I65" s="1">
        <v>4589.8101580000002</v>
      </c>
      <c r="J65" s="1">
        <v>-2.76891</v>
      </c>
      <c r="K65" s="1">
        <v>-5.3349000000000002</v>
      </c>
      <c r="L65" s="1">
        <v>-11.34029</v>
      </c>
      <c r="M65" s="2">
        <f t="shared" si="66"/>
        <v>-10.429885494655068</v>
      </c>
      <c r="N65" s="3">
        <f t="shared" si="67"/>
        <v>-1.7872639417535474E-2</v>
      </c>
      <c r="O65" s="2">
        <f t="shared" si="68"/>
        <v>-1.2283186238281871</v>
      </c>
      <c r="P65" s="9">
        <f t="shared" si="69"/>
        <v>-0.31791411848325524</v>
      </c>
    </row>
    <row r="66" spans="1:32" x14ac:dyDescent="0.25">
      <c r="A66" s="1" t="s">
        <v>460</v>
      </c>
      <c r="B66" s="1" t="s">
        <v>461</v>
      </c>
      <c r="C66" s="1" t="s">
        <v>16</v>
      </c>
      <c r="D66" s="1" t="s">
        <v>430</v>
      </c>
      <c r="E66" s="1" t="s">
        <v>472</v>
      </c>
      <c r="F66" s="1" t="s">
        <v>473</v>
      </c>
      <c r="G66" s="1" t="s">
        <v>8</v>
      </c>
      <c r="H66" s="1">
        <v>4443.0495819999996</v>
      </c>
      <c r="I66" s="1">
        <v>4569.7805930000004</v>
      </c>
      <c r="J66" s="1">
        <v>-2.7774800000000002</v>
      </c>
      <c r="K66" s="1">
        <v>-5.3392200000000001</v>
      </c>
      <c r="L66" s="1">
        <v>-11.297879999999999</v>
      </c>
      <c r="M66" s="2">
        <f t="shared" si="66"/>
        <v>-10.387436441526177</v>
      </c>
      <c r="N66" s="3">
        <f t="shared" si="67"/>
        <v>-2.4212057658125286E-2</v>
      </c>
      <c r="O66" s="2">
        <f t="shared" si="68"/>
        <v>-1.1777400602994881</v>
      </c>
      <c r="P66" s="9">
        <f t="shared" si="69"/>
        <v>-0.26729650182566544</v>
      </c>
    </row>
    <row r="67" spans="1:32" x14ac:dyDescent="0.25">
      <c r="A67" s="1" t="s">
        <v>460</v>
      </c>
      <c r="B67" s="1" t="s">
        <v>461</v>
      </c>
      <c r="C67" s="1" t="s">
        <v>16</v>
      </c>
      <c r="D67" s="1" t="s">
        <v>430</v>
      </c>
      <c r="E67" s="1" t="s">
        <v>470</v>
      </c>
      <c r="F67" s="1" t="s">
        <v>471</v>
      </c>
      <c r="G67" s="1" t="s">
        <v>8</v>
      </c>
      <c r="H67" s="1">
        <v>4399.7230829999999</v>
      </c>
      <c r="I67" s="1">
        <v>4302.2175749999997</v>
      </c>
      <c r="J67" s="1">
        <v>-2.7659899999999999</v>
      </c>
      <c r="K67" s="1">
        <v>-5.3384400000000003</v>
      </c>
      <c r="L67" s="1">
        <v>-11.4001</v>
      </c>
      <c r="M67" s="2">
        <f t="shared" si="66"/>
        <v>-10.489750570524926</v>
      </c>
      <c r="N67" s="3">
        <f t="shared" si="67"/>
        <v>-1.3124801934387254E-2</v>
      </c>
      <c r="O67" s="2">
        <f t="shared" si="68"/>
        <v>-1.2814349374633309</v>
      </c>
      <c r="P67" s="9">
        <f t="shared" si="69"/>
        <v>-0.37108550798825668</v>
      </c>
    </row>
    <row r="68" spans="1:32" x14ac:dyDescent="0.25">
      <c r="A68" s="1" t="s">
        <v>460</v>
      </c>
      <c r="B68" s="1" t="s">
        <v>461</v>
      </c>
      <c r="C68" s="1" t="s">
        <v>16</v>
      </c>
      <c r="D68" s="1" t="s">
        <v>430</v>
      </c>
      <c r="E68" s="1" t="s">
        <v>468</v>
      </c>
      <c r="F68" s="1" t="s">
        <v>469</v>
      </c>
      <c r="G68" s="1" t="s">
        <v>8</v>
      </c>
      <c r="H68" s="1">
        <v>4367.7568970000002</v>
      </c>
      <c r="I68" s="1">
        <v>4245.1559109999998</v>
      </c>
      <c r="J68" s="1">
        <v>-2.7575400000000001</v>
      </c>
      <c r="K68" s="1">
        <v>-5.33291</v>
      </c>
      <c r="L68" s="1">
        <v>-11.349600000000001</v>
      </c>
      <c r="M68" s="2">
        <f t="shared" si="66"/>
        <v>-10.439204067742235</v>
      </c>
      <c r="N68" s="3">
        <f t="shared" si="67"/>
        <v>-7.5301511936438636E-3</v>
      </c>
      <c r="O68" s="2">
        <f t="shared" si="68"/>
        <v>-1.2413914682326972</v>
      </c>
      <c r="P68" s="9">
        <f t="shared" si="69"/>
        <v>-0.3309955359749317</v>
      </c>
    </row>
    <row r="69" spans="1:32" x14ac:dyDescent="0.25">
      <c r="A69" s="1" t="s">
        <v>460</v>
      </c>
      <c r="B69" s="1" t="s">
        <v>461</v>
      </c>
      <c r="C69" s="1" t="s">
        <v>16</v>
      </c>
      <c r="D69" s="1" t="s">
        <v>430</v>
      </c>
      <c r="E69" s="1" t="s">
        <v>466</v>
      </c>
      <c r="F69" s="1" t="s">
        <v>467</v>
      </c>
      <c r="G69" s="1" t="s">
        <v>8</v>
      </c>
      <c r="H69" s="1">
        <v>4318.1400370000001</v>
      </c>
      <c r="I69" s="1">
        <v>4209.4288560000005</v>
      </c>
      <c r="J69" s="1">
        <v>-2.7764600000000002</v>
      </c>
      <c r="K69" s="1">
        <v>-5.3371500000000003</v>
      </c>
      <c r="L69" s="1">
        <v>-11.31903</v>
      </c>
      <c r="M69" s="2">
        <f t="shared" si="66"/>
        <v>-10.408605917443969</v>
      </c>
      <c r="N69" s="3">
        <f t="shared" si="67"/>
        <v>-2.4260878670820496E-2</v>
      </c>
      <c r="O69" s="2">
        <f t="shared" si="68"/>
        <v>-1.2028041596727679</v>
      </c>
      <c r="P69" s="9">
        <f t="shared" si="69"/>
        <v>-0.29238007711673752</v>
      </c>
    </row>
    <row r="70" spans="1:32" x14ac:dyDescent="0.25">
      <c r="A70" s="1" t="s">
        <v>460</v>
      </c>
      <c r="B70" s="1" t="s">
        <v>461</v>
      </c>
      <c r="C70" s="1" t="s">
        <v>16</v>
      </c>
      <c r="D70" s="1" t="s">
        <v>430</v>
      </c>
      <c r="E70" s="1" t="s">
        <v>464</v>
      </c>
      <c r="F70" s="1" t="s">
        <v>465</v>
      </c>
      <c r="G70" s="1" t="s">
        <v>8</v>
      </c>
      <c r="H70" s="1">
        <v>4283.2178059999997</v>
      </c>
      <c r="I70" s="1">
        <v>4385.3186400000004</v>
      </c>
      <c r="J70" s="1">
        <v>-2.7703099999999998</v>
      </c>
      <c r="K70" s="1">
        <v>-5.3373999999999997</v>
      </c>
      <c r="L70" s="1">
        <v>-11.311260000000001</v>
      </c>
      <c r="M70" s="2">
        <f t="shared" si="66"/>
        <v>-10.400828762461511</v>
      </c>
      <c r="N70" s="3">
        <f t="shared" si="67"/>
        <v>-1.7981794064704903E-2</v>
      </c>
      <c r="O70" s="2">
        <f t="shared" si="68"/>
        <v>-1.1945614419677888</v>
      </c>
      <c r="P70" s="9">
        <f t="shared" si="69"/>
        <v>-0.28413020442929948</v>
      </c>
    </row>
    <row r="71" spans="1:32" x14ac:dyDescent="0.25">
      <c r="A71" s="1" t="s">
        <v>460</v>
      </c>
      <c r="B71" s="1" t="s">
        <v>461</v>
      </c>
      <c r="C71" s="1" t="s">
        <v>16</v>
      </c>
      <c r="D71" s="1" t="s">
        <v>430</v>
      </c>
      <c r="E71" s="1" t="s">
        <v>462</v>
      </c>
      <c r="F71" s="1" t="s">
        <v>463</v>
      </c>
      <c r="G71" s="1" t="s">
        <v>8</v>
      </c>
      <c r="H71" s="1">
        <v>4236.4690149999997</v>
      </c>
      <c r="I71" s="1">
        <v>4336.6432720000003</v>
      </c>
      <c r="J71" s="1">
        <v>-2.7578999999999998</v>
      </c>
      <c r="K71" s="1">
        <v>-5.3421000000000003</v>
      </c>
      <c r="L71" s="1">
        <v>-11.26754</v>
      </c>
      <c r="M71" s="2">
        <f t="shared" si="66"/>
        <v>-10.357068503022759</v>
      </c>
      <c r="N71" s="3">
        <f t="shared" si="67"/>
        <v>-3.1450005414579429E-3</v>
      </c>
      <c r="O71" s="2">
        <f t="shared" si="68"/>
        <v>-1.1419543690190181</v>
      </c>
      <c r="P71" s="9">
        <f t="shared" si="69"/>
        <v>-0.2314828720417772</v>
      </c>
    </row>
    <row r="72" spans="1:32" x14ac:dyDescent="0.25">
      <c r="J72" s="4">
        <f t="shared" ref="J72:P72" si="70">AVERAGE(J63:J71)</f>
        <v>-2.7651322222222223</v>
      </c>
      <c r="K72" s="4">
        <f t="shared" si="70"/>
        <v>-5.3361522222222231</v>
      </c>
      <c r="L72" s="4">
        <f t="shared" si="70"/>
        <v>-11.32151</v>
      </c>
      <c r="M72" s="4">
        <f t="shared" si="70"/>
        <v>-10.41108820114504</v>
      </c>
      <c r="N72" s="4">
        <f t="shared" si="70"/>
        <v>-1.3448288864018091E-2</v>
      </c>
      <c r="O72" s="4">
        <f t="shared" si="70"/>
        <v>-1.2071708491792956</v>
      </c>
      <c r="P72" s="4">
        <f t="shared" si="70"/>
        <v>-0.29674905032433468</v>
      </c>
      <c r="R72" s="18">
        <f>1000*((1+J72/1000)/(1+AVERAGE(J48,J80)/1000)-1)</f>
        <v>-0.13497126629780087</v>
      </c>
      <c r="S72" s="18">
        <f>1000*((1+K72/1000)/(1+AVERAGE(K48,K80)/1000)-1)</f>
        <v>-6.4775701453467782E-2</v>
      </c>
      <c r="T72" s="18">
        <f>1000*((1+L72/1000)/(1+AVERAGE(L48,L80)/1000)-1)</f>
        <v>0.46234468479644519</v>
      </c>
      <c r="U72" s="18">
        <f>1000*((1+M72/1000)/(1+AVERAGE(M48,M80)/1000)-1)</f>
        <v>0.46234468479644519</v>
      </c>
      <c r="V72" s="20">
        <f t="shared" ref="V72" si="71">S72-1000*((1+R72/1000)^1.9-1)</f>
        <v>0.19165412869970311</v>
      </c>
      <c r="W72" s="19">
        <f t="shared" ref="W72" si="72">T72-1000*((1+R72/1000)^1.9-1)</f>
        <v>0.71877451494961608</v>
      </c>
      <c r="Y72" s="5" t="str">
        <f>A71</f>
        <v>SF17959</v>
      </c>
      <c r="Z72" s="5" t="str">
        <f>B71</f>
        <v>Murchison S 0 C</v>
      </c>
      <c r="AA72" s="22">
        <f>1000*((1+R72/1000)*(1-0.401/1000)^0.515*(1+0.116/1000)-1)</f>
        <v>-0.22551808752102609</v>
      </c>
      <c r="AB72" s="22">
        <f>1000*((1+S72/1000)*(1-0.401/1000)-1)</f>
        <v>-0.46574972639712442</v>
      </c>
      <c r="AC72" s="22">
        <f>1000*((1+T72/1000)*(1-0.401/1000)^1.9*(1-0.796/1000)-1)</f>
        <v>-1.0955314084195589</v>
      </c>
      <c r="AD72" s="22">
        <f>1000*((1+U72/1000)*(1-0.401/1000)^1.9*(1-0.796/1000)-1)</f>
        <v>-1.0955314084195589</v>
      </c>
      <c r="AE72" s="19">
        <f t="shared" ref="AE72" si="73">AB72-1000*((1+AA72/1000)^1.9-1)</f>
        <v>-3.7308844372696548E-2</v>
      </c>
      <c r="AF72" s="19">
        <f t="shared" ref="AF72" si="74">AC72-1000*((1+AA72/1000)^1.9-1)</f>
        <v>-0.667090526395131</v>
      </c>
    </row>
    <row r="73" spans="1:32" ht="13.8" thickBot="1" x14ac:dyDescent="0.3">
      <c r="J73" s="14">
        <f>STDEV(J63:J71)</f>
        <v>8.772965259502918E-3</v>
      </c>
      <c r="K73" s="14">
        <f t="shared" ref="K73:P73" si="75">STDEV(K63:K71)</f>
        <v>5.0714464844306651E-3</v>
      </c>
      <c r="L73" s="14">
        <f t="shared" si="75"/>
        <v>3.9115076696844109E-2</v>
      </c>
      <c r="M73" s="14">
        <f t="shared" si="75"/>
        <v>3.9151095704896687E-2</v>
      </c>
      <c r="N73" s="14">
        <f t="shared" si="75"/>
        <v>8.0369154834236591E-3</v>
      </c>
      <c r="O73" s="14">
        <f t="shared" si="75"/>
        <v>3.9774914440772469E-2</v>
      </c>
      <c r="P73" s="14">
        <f t="shared" si="75"/>
        <v>3.9809874949184303E-2</v>
      </c>
      <c r="R73" s="21">
        <f>J73</f>
        <v>8.772965259502918E-3</v>
      </c>
      <c r="S73" s="21">
        <f t="shared" ref="S73" si="76">K73</f>
        <v>5.0714464844306651E-3</v>
      </c>
      <c r="T73" s="21">
        <f t="shared" ref="T73" si="77">L73</f>
        <v>3.9115076696844109E-2</v>
      </c>
      <c r="U73" s="21">
        <f t="shared" ref="U73" si="78">M73</f>
        <v>3.9151095704896687E-2</v>
      </c>
      <c r="V73" s="21">
        <f t="shared" ref="V73" si="79">N73</f>
        <v>8.0369154834236591E-3</v>
      </c>
      <c r="W73" s="21">
        <f t="shared" ref="W73" si="80">O73</f>
        <v>3.9774914440772469E-2</v>
      </c>
      <c r="AA73" s="23">
        <f>R73</f>
        <v>8.772965259502918E-3</v>
      </c>
      <c r="AB73" s="23">
        <f t="shared" ref="AB73" si="81">S73</f>
        <v>5.0714464844306651E-3</v>
      </c>
      <c r="AC73" s="23">
        <f t="shared" ref="AC73" si="82">T73</f>
        <v>3.9115076696844109E-2</v>
      </c>
      <c r="AD73" s="23">
        <f t="shared" ref="AD73" si="83">U73</f>
        <v>3.9151095704896687E-2</v>
      </c>
      <c r="AE73" s="23">
        <f t="shared" ref="AE73" si="84">V73</f>
        <v>8.0369154834236591E-3</v>
      </c>
      <c r="AF73" s="23">
        <f t="shared" ref="AF73" si="85">W73</f>
        <v>3.9774914440772469E-2</v>
      </c>
    </row>
    <row r="75" spans="1:32" x14ac:dyDescent="0.25">
      <c r="A75" s="1" t="s">
        <v>480</v>
      </c>
      <c r="B75" s="1" t="s">
        <v>19</v>
      </c>
      <c r="C75" s="1" t="s">
        <v>16</v>
      </c>
      <c r="D75" s="1" t="s">
        <v>430</v>
      </c>
      <c r="E75" s="1" t="s">
        <v>488</v>
      </c>
      <c r="F75" s="1" t="s">
        <v>489</v>
      </c>
      <c r="G75" s="1" t="s">
        <v>7</v>
      </c>
      <c r="H75" s="1">
        <v>5026.1956300000002</v>
      </c>
      <c r="I75" s="1">
        <v>5329.9755089999999</v>
      </c>
      <c r="J75" s="1">
        <v>-2.6283799999999999</v>
      </c>
      <c r="K75" s="1">
        <v>-5.2760899999999999</v>
      </c>
      <c r="L75" s="1">
        <v>-11.73307</v>
      </c>
      <c r="M75" s="2">
        <f>((1+L75/1000)/(1-0.92/1000)-1)*1000</f>
        <v>-10.823027185010158</v>
      </c>
      <c r="N75" s="3">
        <f>J75-1000*((1+K75/1000)^0.515-1)</f>
        <v>9.2291968380106226E-2</v>
      </c>
      <c r="O75" s="2">
        <f>L75-1000*((1+K75/1000)^1.9-1)</f>
        <v>-1.7323039343788302</v>
      </c>
      <c r="P75" s="9">
        <f>M75-1000*((1+K75/1000)^1.9-1)</f>
        <v>-0.8222611193889886</v>
      </c>
    </row>
    <row r="76" spans="1:32" x14ac:dyDescent="0.25">
      <c r="A76" s="1" t="s">
        <v>480</v>
      </c>
      <c r="B76" s="1" t="s">
        <v>19</v>
      </c>
      <c r="C76" s="1" t="s">
        <v>16</v>
      </c>
      <c r="D76" s="1" t="s">
        <v>430</v>
      </c>
      <c r="E76" s="1" t="s">
        <v>486</v>
      </c>
      <c r="F76" s="1" t="s">
        <v>487</v>
      </c>
      <c r="G76" s="1" t="s">
        <v>7</v>
      </c>
      <c r="H76" s="1">
        <v>4945.9810740000003</v>
      </c>
      <c r="I76" s="1">
        <v>5233.5561809999999</v>
      </c>
      <c r="J76" s="1">
        <v>-2.6376599999999999</v>
      </c>
      <c r="K76" s="1">
        <v>-5.2759299999999998</v>
      </c>
      <c r="L76" s="1">
        <v>-11.71368</v>
      </c>
      <c r="M76" s="2">
        <f>((1+L76/1000)/(1-0.92/1000)-1)*1000</f>
        <v>-10.803619329783354</v>
      </c>
      <c r="N76" s="3">
        <f>J76-1000*((1+K76/1000)^0.515-1)</f>
        <v>8.2929356700053969E-2</v>
      </c>
      <c r="O76" s="2">
        <f>L76-1000*((1+K76/1000)^1.9-1)</f>
        <v>-1.7132164904808924</v>
      </c>
      <c r="P76" s="9">
        <f>M76-1000*((1+K76/1000)^1.9-1)</f>
        <v>-0.80315582026424615</v>
      </c>
    </row>
    <row r="77" spans="1:32" x14ac:dyDescent="0.25">
      <c r="A77" s="1" t="s">
        <v>480</v>
      </c>
      <c r="B77" s="1" t="s">
        <v>19</v>
      </c>
      <c r="C77" s="1" t="s">
        <v>16</v>
      </c>
      <c r="D77" s="1" t="s">
        <v>430</v>
      </c>
      <c r="E77" s="1" t="s">
        <v>484</v>
      </c>
      <c r="F77" s="1" t="s">
        <v>485</v>
      </c>
      <c r="G77" s="1" t="s">
        <v>7</v>
      </c>
      <c r="H77" s="1">
        <v>4918.2410419999997</v>
      </c>
      <c r="I77" s="1">
        <v>5151.6566759999996</v>
      </c>
      <c r="J77" s="1">
        <v>-2.6212</v>
      </c>
      <c r="K77" s="1">
        <v>-5.2772199999999998</v>
      </c>
      <c r="L77" s="1">
        <v>-11.868029999999999</v>
      </c>
      <c r="M77" s="2">
        <f>((1+L77/1000)/(1-0.92/1000)-1)*1000</f>
        <v>-10.958111462545549</v>
      </c>
      <c r="N77" s="3">
        <f>J77-1000*((1+K77/1000)^0.515-1)</f>
        <v>0.10005541355416891</v>
      </c>
      <c r="O77" s="2">
        <f>L77-1000*((1+K77/1000)^1.9-1)</f>
        <v>-1.8651271331545356</v>
      </c>
      <c r="P77" s="9">
        <f>M77-1000*((1+K77/1000)^1.9-1)</f>
        <v>-0.95520859570008554</v>
      </c>
    </row>
    <row r="78" spans="1:32" x14ac:dyDescent="0.25">
      <c r="A78" s="1" t="s">
        <v>480</v>
      </c>
      <c r="B78" s="1" t="s">
        <v>19</v>
      </c>
      <c r="C78" s="1" t="s">
        <v>16</v>
      </c>
      <c r="D78" s="1" t="s">
        <v>430</v>
      </c>
      <c r="E78" s="1" t="s">
        <v>26</v>
      </c>
      <c r="F78" s="1" t="s">
        <v>483</v>
      </c>
      <c r="G78" s="1" t="s">
        <v>7</v>
      </c>
      <c r="H78" s="1">
        <v>4880.7878520000004</v>
      </c>
      <c r="I78" s="1">
        <v>5072.2956530000001</v>
      </c>
      <c r="J78" s="1">
        <v>-2.6355300000000002</v>
      </c>
      <c r="K78" s="1">
        <v>-5.2744099999999996</v>
      </c>
      <c r="L78" s="1">
        <v>-11.70279</v>
      </c>
      <c r="M78" s="2">
        <f>((1+L78/1000)/(1-0.92/1000)-1)*1000</f>
        <v>-10.792719301757515</v>
      </c>
      <c r="N78" s="3">
        <f>J78-1000*((1+K78/1000)^0.515-1)</f>
        <v>8.4274546060577826E-2</v>
      </c>
      <c r="O78" s="2">
        <f>L78-1000*((1+K78/1000)^1.9-1)</f>
        <v>-1.7052007756356673</v>
      </c>
      <c r="P78" s="9">
        <f>M78-1000*((1+K78/1000)^1.9-1)</f>
        <v>-0.79513007739318198</v>
      </c>
    </row>
    <row r="79" spans="1:32" x14ac:dyDescent="0.25">
      <c r="A79" s="1" t="s">
        <v>480</v>
      </c>
      <c r="B79" s="1" t="s">
        <v>19</v>
      </c>
      <c r="C79" s="1" t="s">
        <v>16</v>
      </c>
      <c r="D79" s="1" t="s">
        <v>430</v>
      </c>
      <c r="E79" s="1" t="s">
        <v>481</v>
      </c>
      <c r="F79" s="1" t="s">
        <v>482</v>
      </c>
      <c r="G79" s="1" t="s">
        <v>7</v>
      </c>
      <c r="H79" s="1">
        <v>4854.5605349999996</v>
      </c>
      <c r="I79" s="1">
        <v>4990.1322609999997</v>
      </c>
      <c r="J79" s="1">
        <v>-2.6505999999999998</v>
      </c>
      <c r="K79" s="1">
        <v>-5.2795199999999998</v>
      </c>
      <c r="L79" s="1">
        <v>-11.83473</v>
      </c>
      <c r="M79" s="2">
        <f>((1+L79/1000)/(1-0.92/1000)-1)*1000</f>
        <v>-10.924780798334478</v>
      </c>
      <c r="N79" s="3">
        <f>J79-1000*((1+K79/1000)^0.515-1)</f>
        <v>7.1842957821869113E-2</v>
      </c>
      <c r="O79" s="2">
        <f>L79-1000*((1+K79/1000)^1.9-1)</f>
        <v>-1.827477898473358</v>
      </c>
      <c r="P79" s="9">
        <f>M79-1000*((1+K79/1000)^1.9-1)</f>
        <v>-0.91752869680783533</v>
      </c>
    </row>
    <row r="80" spans="1:32" x14ac:dyDescent="0.25">
      <c r="J80" s="4">
        <f t="shared" ref="J80:P80" si="86">AVERAGE(J75:J79)</f>
        <v>-2.6346740000000004</v>
      </c>
      <c r="K80" s="4">
        <f t="shared" si="86"/>
        <v>-5.2766339999999996</v>
      </c>
      <c r="L80" s="4">
        <f t="shared" si="86"/>
        <v>-11.77046</v>
      </c>
      <c r="M80" s="4">
        <f t="shared" si="86"/>
        <v>-10.860451615486213</v>
      </c>
      <c r="N80" s="4">
        <f t="shared" si="86"/>
        <v>8.627884850335521E-2</v>
      </c>
      <c r="O80" s="4">
        <f t="shared" si="86"/>
        <v>-1.7686652464246566</v>
      </c>
      <c r="P80" s="4">
        <f t="shared" si="86"/>
        <v>-0.85865686191086754</v>
      </c>
    </row>
    <row r="81" spans="1:16" ht="13.8" thickBot="1" x14ac:dyDescent="0.3">
      <c r="J81" s="14">
        <f>STDEV(J75:J79)</f>
        <v>1.1005106996299446E-2</v>
      </c>
      <c r="K81" s="14">
        <f t="shared" ref="K81:P81" si="87">STDEV(K75:K79)</f>
        <v>1.8980331925443621E-3</v>
      </c>
      <c r="L81" s="14">
        <f t="shared" si="87"/>
        <v>7.558397184588786E-2</v>
      </c>
      <c r="M81" s="14">
        <f t="shared" si="87"/>
        <v>7.5653573133213067E-2</v>
      </c>
      <c r="N81" s="14">
        <f t="shared" si="87"/>
        <v>1.0601681690206139E-2</v>
      </c>
      <c r="O81" s="14">
        <f t="shared" si="87"/>
        <v>7.278095945098069E-2</v>
      </c>
      <c r="P81" s="14">
        <f t="shared" si="87"/>
        <v>7.2850528979848894E-2</v>
      </c>
    </row>
    <row r="83" spans="1:16" x14ac:dyDescent="0.25">
      <c r="A83" s="1" t="s">
        <v>490</v>
      </c>
      <c r="B83" s="1" t="s">
        <v>19</v>
      </c>
      <c r="C83" s="1" t="s">
        <v>16</v>
      </c>
      <c r="D83" s="1" t="s">
        <v>491</v>
      </c>
      <c r="E83" s="1" t="s">
        <v>500</v>
      </c>
      <c r="F83" s="1" t="s">
        <v>501</v>
      </c>
      <c r="G83" s="1" t="s">
        <v>7</v>
      </c>
      <c r="H83" s="1">
        <v>4904.5340509999996</v>
      </c>
      <c r="I83" s="1">
        <v>5018.2904769999996</v>
      </c>
      <c r="J83" s="1">
        <v>-2.6347800000000001</v>
      </c>
      <c r="K83" s="1">
        <v>-5.2812999999999999</v>
      </c>
      <c r="L83" s="1">
        <v>-11.75076</v>
      </c>
      <c r="M83" s="2">
        <f>((1+L83/1000)/(1-0.92/1000)-1)*1000</f>
        <v>-10.84073347479675</v>
      </c>
      <c r="N83" s="3">
        <f>J83-1000*((1+K83/1000)^0.515-1)</f>
        <v>8.8582014734442716E-2</v>
      </c>
      <c r="O83" s="2">
        <f>L83-1000*((1+K83/1000)^1.9-1)</f>
        <v>-1.7401419752368916</v>
      </c>
      <c r="P83" s="9">
        <f>M83-1000*((1+K83/1000)^1.9-1)</f>
        <v>-0.83011545003364162</v>
      </c>
    </row>
    <row r="84" spans="1:16" x14ac:dyDescent="0.25">
      <c r="A84" s="1" t="s">
        <v>490</v>
      </c>
      <c r="B84" s="1" t="s">
        <v>19</v>
      </c>
      <c r="C84" s="1" t="s">
        <v>16</v>
      </c>
      <c r="D84" s="1" t="s">
        <v>491</v>
      </c>
      <c r="E84" s="1" t="s">
        <v>498</v>
      </c>
      <c r="F84" s="1" t="s">
        <v>499</v>
      </c>
      <c r="G84" s="1" t="s">
        <v>7</v>
      </c>
      <c r="H84" s="1">
        <v>4815.1173070000004</v>
      </c>
      <c r="I84" s="1">
        <v>4891.1305329999996</v>
      </c>
      <c r="J84" s="1">
        <v>-2.6332900000000001</v>
      </c>
      <c r="K84" s="1">
        <v>-5.2819599999999998</v>
      </c>
      <c r="L84" s="1">
        <v>-11.77758</v>
      </c>
      <c r="M84" s="2">
        <f>((1+L84/1000)/(1-0.92/1000)-1)*1000</f>
        <v>-10.86757817191808</v>
      </c>
      <c r="N84" s="3">
        <f>J84-1000*((1+K84/1000)^0.515-1)</f>
        <v>9.0412788848591941E-2</v>
      </c>
      <c r="O84" s="2">
        <f>L84-1000*((1+K84/1000)^1.9-1)</f>
        <v>-1.7657139376617188</v>
      </c>
      <c r="P84" s="9">
        <f>M84-1000*((1+K84/1000)^1.9-1)</f>
        <v>-0.85571210957979815</v>
      </c>
    </row>
    <row r="85" spans="1:16" x14ac:dyDescent="0.25">
      <c r="A85" s="1" t="s">
        <v>490</v>
      </c>
      <c r="B85" s="1" t="s">
        <v>19</v>
      </c>
      <c r="C85" s="1" t="s">
        <v>16</v>
      </c>
      <c r="D85" s="1" t="s">
        <v>491</v>
      </c>
      <c r="E85" s="1" t="s">
        <v>496</v>
      </c>
      <c r="F85" s="1" t="s">
        <v>497</v>
      </c>
      <c r="G85" s="1" t="s">
        <v>7</v>
      </c>
      <c r="H85" s="1">
        <v>4754.601455</v>
      </c>
      <c r="I85" s="1">
        <v>4784.7229509999997</v>
      </c>
      <c r="J85" s="1">
        <v>-2.6221100000000002</v>
      </c>
      <c r="K85" s="1">
        <v>-5.2779699999999998</v>
      </c>
      <c r="L85" s="1">
        <v>-11.79346</v>
      </c>
      <c r="M85" s="2">
        <f>((1+L85/1000)/(1-0.92/1000)-1)*1000</f>
        <v>-10.883472794971372</v>
      </c>
      <c r="N85" s="3">
        <f>J85-1000*((1+K85/1000)^0.515-1)</f>
        <v>9.9532656103750838E-2</v>
      </c>
      <c r="O85" s="2">
        <f>L85-1000*((1+K85/1000)^1.9-1)</f>
        <v>-1.7891389034597402</v>
      </c>
      <c r="P85" s="9">
        <f>M85-1000*((1+K85/1000)^1.9-1)</f>
        <v>-0.87915169843111229</v>
      </c>
    </row>
    <row r="86" spans="1:16" x14ac:dyDescent="0.25">
      <c r="A86" s="1" t="s">
        <v>490</v>
      </c>
      <c r="B86" s="1" t="s">
        <v>19</v>
      </c>
      <c r="C86" s="1" t="s">
        <v>16</v>
      </c>
      <c r="D86" s="1" t="s">
        <v>491</v>
      </c>
      <c r="E86" s="1" t="s">
        <v>494</v>
      </c>
      <c r="F86" s="1" t="s">
        <v>495</v>
      </c>
      <c r="G86" s="1" t="s">
        <v>7</v>
      </c>
      <c r="H86" s="1">
        <v>4716.1082409999999</v>
      </c>
      <c r="I86" s="1">
        <v>4698.7267570000004</v>
      </c>
      <c r="J86" s="1">
        <v>-2.6211199999999999</v>
      </c>
      <c r="K86" s="1">
        <v>-5.2765300000000002</v>
      </c>
      <c r="L86" s="1">
        <v>-11.81531</v>
      </c>
      <c r="M86" s="2">
        <f>((1+L86/1000)/(1-0.92/1000)-1)*1000</f>
        <v>-10.905342915482287</v>
      </c>
      <c r="N86" s="3">
        <f>J86-1000*((1+K86/1000)^0.515-1)</f>
        <v>9.9779150533529037E-2</v>
      </c>
      <c r="O86" s="2">
        <f>L86-1000*((1+K86/1000)^1.9-1)</f>
        <v>-1.813711905323844</v>
      </c>
      <c r="P86" s="9">
        <f>M86-1000*((1+K86/1000)^1.9-1)</f>
        <v>-0.90374482080613028</v>
      </c>
    </row>
    <row r="87" spans="1:16" x14ac:dyDescent="0.25">
      <c r="A87" s="1" t="s">
        <v>490</v>
      </c>
      <c r="B87" s="1" t="s">
        <v>19</v>
      </c>
      <c r="C87" s="1" t="s">
        <v>16</v>
      </c>
      <c r="D87" s="1" t="s">
        <v>491</v>
      </c>
      <c r="E87" s="1" t="s">
        <v>492</v>
      </c>
      <c r="F87" s="1" t="s">
        <v>493</v>
      </c>
      <c r="G87" s="1" t="s">
        <v>7</v>
      </c>
      <c r="H87" s="1">
        <v>4678.4159790000003</v>
      </c>
      <c r="I87" s="1">
        <v>4616.7809310000002</v>
      </c>
      <c r="J87" s="1">
        <v>-2.6376599999999999</v>
      </c>
      <c r="K87" s="1">
        <v>-5.2818199999999997</v>
      </c>
      <c r="L87" s="1">
        <v>-11.86712</v>
      </c>
      <c r="M87" s="2">
        <f>((1+L87/1000)/(1-0.92/1000)-1)*1000</f>
        <v>-10.957200624574615</v>
      </c>
      <c r="N87" s="3">
        <f>J87-1000*((1+K87/1000)^0.515-1)</f>
        <v>8.5970503421281652E-2</v>
      </c>
      <c r="O87" s="2">
        <f>L87-1000*((1+K87/1000)^1.9-1)</f>
        <v>-1.8555186728427167</v>
      </c>
      <c r="P87" s="9">
        <f>M87-1000*((1+K87/1000)^1.9-1)</f>
        <v>-0.94559929741733129</v>
      </c>
    </row>
    <row r="88" spans="1:16" x14ac:dyDescent="0.25">
      <c r="J88" s="4">
        <f t="shared" ref="J88:P88" si="88">AVERAGE(J83:J87)</f>
        <v>-2.6297920000000001</v>
      </c>
      <c r="K88" s="4">
        <f t="shared" si="88"/>
        <v>-5.2799160000000001</v>
      </c>
      <c r="L88" s="4">
        <f t="shared" si="88"/>
        <v>-11.800845999999998</v>
      </c>
      <c r="M88" s="4">
        <f t="shared" si="88"/>
        <v>-10.890865596348622</v>
      </c>
      <c r="N88" s="4">
        <f t="shared" si="88"/>
        <v>9.2855422728319231E-2</v>
      </c>
      <c r="O88" s="4">
        <f t="shared" si="88"/>
        <v>-1.7928450789049823</v>
      </c>
      <c r="P88" s="4">
        <f t="shared" si="88"/>
        <v>-0.88286467525360268</v>
      </c>
    </row>
    <row r="89" spans="1:16" ht="13.8" thickBot="1" x14ac:dyDescent="0.3">
      <c r="J89" s="14">
        <f>STDEV(J83:J87)</f>
        <v>7.6360703244535378E-3</v>
      </c>
      <c r="K89" s="14">
        <f t="shared" ref="K89:P89" si="89">STDEV(K83:K87)</f>
        <v>2.4985255652082727E-3</v>
      </c>
      <c r="L89" s="14">
        <f t="shared" si="89"/>
        <v>4.3891677798872118E-2</v>
      </c>
      <c r="M89" s="14">
        <f t="shared" si="89"/>
        <v>4.3932095326607717E-2</v>
      </c>
      <c r="N89" s="14">
        <f t="shared" si="89"/>
        <v>6.4061307020609427E-3</v>
      </c>
      <c r="O89" s="14">
        <f t="shared" si="89"/>
        <v>4.4415243778767155E-2</v>
      </c>
      <c r="P89" s="14">
        <f t="shared" si="89"/>
        <v>4.4455432955886623E-2</v>
      </c>
    </row>
    <row r="91" spans="1:16" x14ac:dyDescent="0.25">
      <c r="A91" s="1" t="s">
        <v>502</v>
      </c>
      <c r="B91" s="1" t="s">
        <v>503</v>
      </c>
      <c r="C91" s="1" t="s">
        <v>16</v>
      </c>
      <c r="D91" s="1" t="s">
        <v>491</v>
      </c>
      <c r="E91" s="1" t="s">
        <v>517</v>
      </c>
      <c r="F91" s="1" t="s">
        <v>518</v>
      </c>
      <c r="G91" s="1" t="s">
        <v>8</v>
      </c>
      <c r="H91" s="1">
        <v>4351.8844339999996</v>
      </c>
      <c r="I91" s="1">
        <v>4441.9643569999998</v>
      </c>
      <c r="J91" s="1">
        <v>-6.3561399999999999</v>
      </c>
      <c r="K91" s="1">
        <v>-12.378629999999999</v>
      </c>
      <c r="L91" s="1">
        <v>-24.877870000000001</v>
      </c>
      <c r="M91" s="2">
        <f t="shared" ref="M91:M99" si="90">((1+L91/1000)/(1-0.92/1000)-1)*1000</f>
        <v>-23.979931537013943</v>
      </c>
      <c r="N91" s="3">
        <f t="shared" ref="N91:N99" si="91">J91-1000*((1+K91/1000)^0.515-1)</f>
        <v>3.8109189094702955E-2</v>
      </c>
      <c r="O91" s="2">
        <f t="shared" ref="O91:O99" si="92">L91-1000*((1+K91/1000)^1.9-1)</f>
        <v>-1.4895393042905525</v>
      </c>
      <c r="P91" s="9">
        <f t="shared" ref="P91:P99" si="93">M91-1000*((1+K91/1000)^1.9-1)</f>
        <v>-0.5916008413044942</v>
      </c>
    </row>
    <row r="92" spans="1:16" x14ac:dyDescent="0.25">
      <c r="A92" s="1" t="s">
        <v>502</v>
      </c>
      <c r="B92" s="1" t="s">
        <v>503</v>
      </c>
      <c r="C92" s="1" t="s">
        <v>16</v>
      </c>
      <c r="D92" s="1" t="s">
        <v>491</v>
      </c>
      <c r="E92" s="1" t="s">
        <v>515</v>
      </c>
      <c r="F92" s="1" t="s">
        <v>516</v>
      </c>
      <c r="G92" s="1" t="s">
        <v>8</v>
      </c>
      <c r="H92" s="1">
        <v>4302.1482059999998</v>
      </c>
      <c r="I92" s="1">
        <v>4236.4754240000002</v>
      </c>
      <c r="J92" s="1">
        <v>-6.3576199999999998</v>
      </c>
      <c r="K92" s="1">
        <v>-12.376620000000001</v>
      </c>
      <c r="L92" s="1">
        <v>-24.766310000000001</v>
      </c>
      <c r="M92" s="2">
        <f t="shared" si="90"/>
        <v>-23.868268807302641</v>
      </c>
      <c r="N92" s="3">
        <f t="shared" si="91"/>
        <v>3.5587767233510981E-2</v>
      </c>
      <c r="O92" s="2">
        <f t="shared" si="92"/>
        <v>-1.3817557347062674</v>
      </c>
      <c r="P92" s="9">
        <f t="shared" si="93"/>
        <v>-0.48371454200890796</v>
      </c>
    </row>
    <row r="93" spans="1:16" x14ac:dyDescent="0.25">
      <c r="A93" s="1" t="s">
        <v>502</v>
      </c>
      <c r="B93" s="1" t="s">
        <v>503</v>
      </c>
      <c r="C93" s="1" t="s">
        <v>16</v>
      </c>
      <c r="D93" s="1" t="s">
        <v>491</v>
      </c>
      <c r="E93" s="1" t="s">
        <v>513</v>
      </c>
      <c r="F93" s="1" t="s">
        <v>514</v>
      </c>
      <c r="G93" s="1" t="s">
        <v>8</v>
      </c>
      <c r="H93" s="1">
        <v>4261.2002970000003</v>
      </c>
      <c r="I93" s="1">
        <v>4400.1291099999999</v>
      </c>
      <c r="J93" s="1">
        <v>-6.35337</v>
      </c>
      <c r="K93" s="1">
        <v>-12.382020000000001</v>
      </c>
      <c r="L93" s="1">
        <v>-24.749079999999999</v>
      </c>
      <c r="M93" s="2">
        <f t="shared" si="90"/>
        <v>-23.851022941105747</v>
      </c>
      <c r="N93" s="3">
        <f t="shared" si="91"/>
        <v>4.2635619338840414E-2</v>
      </c>
      <c r="O93" s="2">
        <f t="shared" si="92"/>
        <v>-1.3543801164247675</v>
      </c>
      <c r="P93" s="9">
        <f t="shared" si="93"/>
        <v>-0.45632305753051483</v>
      </c>
    </row>
    <row r="94" spans="1:16" x14ac:dyDescent="0.25">
      <c r="A94" s="1" t="s">
        <v>502</v>
      </c>
      <c r="B94" s="1" t="s">
        <v>503</v>
      </c>
      <c r="C94" s="1" t="s">
        <v>16</v>
      </c>
      <c r="D94" s="1" t="s">
        <v>491</v>
      </c>
      <c r="E94" s="1" t="s">
        <v>3</v>
      </c>
      <c r="F94" s="1" t="s">
        <v>512</v>
      </c>
      <c r="G94" s="1" t="s">
        <v>8</v>
      </c>
      <c r="H94" s="1">
        <v>4213.9773999999998</v>
      </c>
      <c r="I94" s="1">
        <v>4104.8624449999998</v>
      </c>
      <c r="J94" s="1">
        <v>-6.3600399999999997</v>
      </c>
      <c r="K94" s="1">
        <v>-12.375579999999999</v>
      </c>
      <c r="L94" s="1">
        <v>-24.75619</v>
      </c>
      <c r="M94" s="2">
        <f t="shared" si="90"/>
        <v>-23.858139488329154</v>
      </c>
      <c r="N94" s="3">
        <f t="shared" si="91"/>
        <v>3.2628922494904344E-2</v>
      </c>
      <c r="O94" s="2">
        <f t="shared" si="92"/>
        <v>-1.3735897113679627</v>
      </c>
      <c r="P94" s="9">
        <f t="shared" si="93"/>
        <v>-0.475539199697117</v>
      </c>
    </row>
    <row r="95" spans="1:16" x14ac:dyDescent="0.25">
      <c r="A95" s="1" t="s">
        <v>502</v>
      </c>
      <c r="B95" s="1" t="s">
        <v>503</v>
      </c>
      <c r="C95" s="1" t="s">
        <v>16</v>
      </c>
      <c r="D95" s="1" t="s">
        <v>491</v>
      </c>
      <c r="E95" s="1" t="s">
        <v>510</v>
      </c>
      <c r="F95" s="1" t="s">
        <v>511</v>
      </c>
      <c r="G95" s="1" t="s">
        <v>8</v>
      </c>
      <c r="H95" s="1">
        <v>4176.6451790000001</v>
      </c>
      <c r="I95" s="1">
        <v>4072.1370860000002</v>
      </c>
      <c r="J95" s="1">
        <v>-6.3647499999999999</v>
      </c>
      <c r="K95" s="1">
        <v>-12.38237</v>
      </c>
      <c r="L95" s="1">
        <v>-24.637219999999999</v>
      </c>
      <c r="M95" s="2">
        <f t="shared" si="90"/>
        <v>-23.739059935140361</v>
      </c>
      <c r="N95" s="3">
        <f t="shared" si="91"/>
        <v>3.1436961860950241E-2</v>
      </c>
      <c r="O95" s="2">
        <f t="shared" si="92"/>
        <v>-1.2418625317774783</v>
      </c>
      <c r="P95" s="9">
        <f t="shared" si="93"/>
        <v>-0.3437024669178399</v>
      </c>
    </row>
    <row r="96" spans="1:16" x14ac:dyDescent="0.25">
      <c r="A96" s="1" t="s">
        <v>502</v>
      </c>
      <c r="B96" s="1" t="s">
        <v>503</v>
      </c>
      <c r="C96" s="1" t="s">
        <v>16</v>
      </c>
      <c r="D96" s="1" t="s">
        <v>491</v>
      </c>
      <c r="E96" s="1" t="s">
        <v>508</v>
      </c>
      <c r="F96" s="1" t="s">
        <v>509</v>
      </c>
      <c r="G96" s="1" t="s">
        <v>8</v>
      </c>
      <c r="H96" s="1">
        <v>4133.3348749999996</v>
      </c>
      <c r="I96" s="1">
        <v>4034.2104279999999</v>
      </c>
      <c r="J96" s="1">
        <v>-6.3507800000000003</v>
      </c>
      <c r="K96" s="1">
        <v>-12.37729</v>
      </c>
      <c r="L96" s="1">
        <v>-24.795339999999999</v>
      </c>
      <c r="M96" s="2">
        <f t="shared" si="90"/>
        <v>-23.897325539496308</v>
      </c>
      <c r="N96" s="3">
        <f t="shared" si="91"/>
        <v>4.2774907739739909E-2</v>
      </c>
      <c r="O96" s="2">
        <f t="shared" si="92"/>
        <v>-1.4095269237990884</v>
      </c>
      <c r="P96" s="9">
        <f t="shared" si="93"/>
        <v>-0.51151246329539646</v>
      </c>
    </row>
    <row r="97" spans="1:32" x14ac:dyDescent="0.25">
      <c r="A97" s="1" t="s">
        <v>502</v>
      </c>
      <c r="B97" s="1" t="s">
        <v>503</v>
      </c>
      <c r="C97" s="1" t="s">
        <v>16</v>
      </c>
      <c r="D97" s="1" t="s">
        <v>491</v>
      </c>
      <c r="E97" s="1" t="s">
        <v>506</v>
      </c>
      <c r="F97" s="1" t="s">
        <v>507</v>
      </c>
      <c r="G97" s="1" t="s">
        <v>8</v>
      </c>
      <c r="H97" s="1">
        <v>4089.371956</v>
      </c>
      <c r="I97" s="1">
        <v>3958.657048</v>
      </c>
      <c r="J97" s="1">
        <v>-6.3554399999999998</v>
      </c>
      <c r="K97" s="1">
        <v>-12.381500000000001</v>
      </c>
      <c r="L97" s="1">
        <v>-24.730530000000002</v>
      </c>
      <c r="M97" s="2">
        <f t="shared" si="90"/>
        <v>-23.832455859390645</v>
      </c>
      <c r="N97" s="3">
        <f t="shared" si="91"/>
        <v>4.0296196220691805E-2</v>
      </c>
      <c r="O97" s="2">
        <f t="shared" si="92"/>
        <v>-1.3368070997163706</v>
      </c>
      <c r="P97" s="9">
        <f t="shared" si="93"/>
        <v>-0.43873295910701415</v>
      </c>
    </row>
    <row r="98" spans="1:32" x14ac:dyDescent="0.25">
      <c r="A98" s="1" t="s">
        <v>502</v>
      </c>
      <c r="B98" s="1" t="s">
        <v>503</v>
      </c>
      <c r="C98" s="1" t="s">
        <v>16</v>
      </c>
      <c r="D98" s="1" t="s">
        <v>491</v>
      </c>
      <c r="E98" s="1" t="s">
        <v>18</v>
      </c>
      <c r="F98" s="1" t="s">
        <v>505</v>
      </c>
      <c r="G98" s="1" t="s">
        <v>8</v>
      </c>
      <c r="H98" s="1">
        <v>4046.7863670000002</v>
      </c>
      <c r="I98" s="1">
        <v>3932.2608489999998</v>
      </c>
      <c r="J98" s="1">
        <v>-6.3521200000000002</v>
      </c>
      <c r="K98" s="1">
        <v>-12.37317</v>
      </c>
      <c r="L98" s="1">
        <v>-24.750319999999999</v>
      </c>
      <c r="M98" s="2">
        <f t="shared" si="90"/>
        <v>-23.852264082956264</v>
      </c>
      <c r="N98" s="3">
        <f t="shared" si="91"/>
        <v>3.9300254495016951E-2</v>
      </c>
      <c r="O98" s="2">
        <f t="shared" si="92"/>
        <v>-1.3722476836348712</v>
      </c>
      <c r="P98" s="9">
        <f t="shared" si="93"/>
        <v>-0.4741917665911366</v>
      </c>
    </row>
    <row r="99" spans="1:32" x14ac:dyDescent="0.25">
      <c r="A99" s="1" t="s">
        <v>502</v>
      </c>
      <c r="B99" s="1" t="s">
        <v>503</v>
      </c>
      <c r="C99" s="1" t="s">
        <v>16</v>
      </c>
      <c r="D99" s="1" t="s">
        <v>491</v>
      </c>
      <c r="E99" s="1" t="s">
        <v>6</v>
      </c>
      <c r="F99" s="1" t="s">
        <v>504</v>
      </c>
      <c r="G99" s="1" t="s">
        <v>8</v>
      </c>
      <c r="H99" s="1">
        <v>4007.0465770000001</v>
      </c>
      <c r="I99" s="1">
        <v>3902.2885299999998</v>
      </c>
      <c r="J99" s="1">
        <v>-6.3526800000000003</v>
      </c>
      <c r="K99" s="1">
        <v>-12.373860000000001</v>
      </c>
      <c r="L99" s="1">
        <v>-24.820779999999999</v>
      </c>
      <c r="M99" s="2">
        <f t="shared" si="90"/>
        <v>-23.92278896584854</v>
      </c>
      <c r="N99" s="3">
        <f t="shared" si="91"/>
        <v>3.9097756800442696E-2</v>
      </c>
      <c r="O99" s="2">
        <f t="shared" si="92"/>
        <v>-1.4414112922189872</v>
      </c>
      <c r="P99" s="9">
        <f t="shared" si="93"/>
        <v>-0.54342025806752758</v>
      </c>
    </row>
    <row r="100" spans="1:32" x14ac:dyDescent="0.25">
      <c r="J100" s="4">
        <f t="shared" ref="J100:P100" si="94">AVERAGE(J91:J99)</f>
        <v>-6.3558822222222222</v>
      </c>
      <c r="K100" s="4">
        <f t="shared" si="94"/>
        <v>-12.377893333333333</v>
      </c>
      <c r="L100" s="4">
        <f t="shared" si="94"/>
        <v>-24.764848888888892</v>
      </c>
      <c r="M100" s="4">
        <f t="shared" si="94"/>
        <v>-23.866806350731508</v>
      </c>
      <c r="N100" s="4">
        <f t="shared" si="94"/>
        <v>3.7985286142088924E-2</v>
      </c>
      <c r="O100" s="4">
        <f t="shared" si="94"/>
        <v>-1.3779022664373717</v>
      </c>
      <c r="P100" s="4">
        <f t="shared" si="94"/>
        <v>-0.47985972827999429</v>
      </c>
      <c r="R100" s="18">
        <f>1000*((1+J100/1000)/(1+AVERAGE(J$88,J$120)/1000)-1)</f>
        <v>-3.7313119905301173</v>
      </c>
      <c r="S100" s="18">
        <f t="shared" ref="S100" si="95">1000*((1+K100/1000)/(1+AVERAGE(K$88,K$120)/1000)-1)</f>
        <v>-7.1273085078599197</v>
      </c>
      <c r="T100" s="18">
        <f t="shared" ref="T100" si="96">1000*((1+L100/1000)/(1+AVERAGE(L$88,L$120)/1000)-1)</f>
        <v>-13.137033350593686</v>
      </c>
      <c r="U100" s="18">
        <f t="shared" ref="U100" si="97">1000*((1+M100/1000)/(1+AVERAGE(M$88,M$120)/1000)-1)</f>
        <v>-13.137033350593574</v>
      </c>
      <c r="V100" s="20">
        <f t="shared" ref="V100" si="98">S100-1000*((1+R100/1000)^1.9-1)</f>
        <v>-4.9721107187261637E-2</v>
      </c>
      <c r="W100" s="19">
        <f t="shared" ref="W100" si="99">T100-1000*((1+R100/1000)^1.9-1)</f>
        <v>-6.0594459499210283</v>
      </c>
      <c r="Y100" s="5" t="str">
        <f>A99</f>
        <v>SF17962</v>
      </c>
      <c r="Z100" s="5" t="str">
        <f>B99</f>
        <v>S 0 CCl4 Murchison</v>
      </c>
      <c r="AA100" s="22">
        <f>1000*((1+R100/1000)*(1-0.401/1000)^0.515*(1+0.116/1000)-1)</f>
        <v>-3.8215331305750944</v>
      </c>
      <c r="AB100" s="22">
        <f>1000*((1+S100/1000)*(1-0.401/1000)-1)</f>
        <v>-7.5254504571482528</v>
      </c>
      <c r="AC100" s="22">
        <f>1000*((1+T100/1000)*(1-0.401/1000)^1.9*(1-0.796/1000)-1)</f>
        <v>-14.673733088660935</v>
      </c>
      <c r="AD100" s="22">
        <f>1000*((1+U100/1000)*(1-0.401/1000)^1.9*(1-0.796/1000)-1)</f>
        <v>-14.673733088660823</v>
      </c>
      <c r="AE100" s="19">
        <f t="shared" ref="AE100" si="100">AB100-1000*((1+AA100/1000)^1.9-1)</f>
        <v>-0.27702562004316977</v>
      </c>
      <c r="AF100" s="19">
        <f t="shared" ref="AF100" si="101">AC100-1000*((1+AA100/1000)^1.9-1)</f>
        <v>-7.4253082515558519</v>
      </c>
    </row>
    <row r="101" spans="1:32" ht="13.8" thickBot="1" x14ac:dyDescent="0.3">
      <c r="J101" s="14">
        <f>STDEV(J91:J99)</f>
        <v>4.4152994739250729E-3</v>
      </c>
      <c r="K101" s="14">
        <f t="shared" ref="K101:P101" si="102">STDEV(K91:K99)</f>
        <v>3.4737443774694667E-3</v>
      </c>
      <c r="L101" s="14">
        <f t="shared" si="102"/>
        <v>6.598820509084298E-2</v>
      </c>
      <c r="M101" s="14">
        <f t="shared" si="102"/>
        <v>6.6048970143342184E-2</v>
      </c>
      <c r="N101" s="14">
        <f t="shared" si="102"/>
        <v>4.0343485113192154E-3</v>
      </c>
      <c r="O101" s="14">
        <f t="shared" si="102"/>
        <v>6.9201407916115898E-2</v>
      </c>
      <c r="P101" s="14">
        <f t="shared" si="102"/>
        <v>6.9261958444757507E-2</v>
      </c>
      <c r="R101" s="21">
        <f>J101</f>
        <v>4.4152994739250729E-3</v>
      </c>
      <c r="S101" s="21">
        <f t="shared" ref="S101" si="103">K101</f>
        <v>3.4737443774694667E-3</v>
      </c>
      <c r="T101" s="21">
        <f t="shared" ref="T101" si="104">L101</f>
        <v>6.598820509084298E-2</v>
      </c>
      <c r="U101" s="21">
        <f t="shared" ref="U101" si="105">M101</f>
        <v>6.6048970143342184E-2</v>
      </c>
      <c r="V101" s="21">
        <f t="shared" ref="V101" si="106">N101</f>
        <v>4.0343485113192154E-3</v>
      </c>
      <c r="W101" s="21">
        <f t="shared" ref="W101" si="107">O101</f>
        <v>6.9201407916115898E-2</v>
      </c>
      <c r="AA101" s="23">
        <f>R101</f>
        <v>4.4152994739250729E-3</v>
      </c>
      <c r="AB101" s="23">
        <f t="shared" ref="AB101" si="108">S101</f>
        <v>3.4737443774694667E-3</v>
      </c>
      <c r="AC101" s="23">
        <f t="shared" ref="AC101" si="109">T101</f>
        <v>6.598820509084298E-2</v>
      </c>
      <c r="AD101" s="23">
        <f t="shared" ref="AD101" si="110">U101</f>
        <v>6.6048970143342184E-2</v>
      </c>
      <c r="AE101" s="23">
        <f t="shared" ref="AE101" si="111">V101</f>
        <v>4.0343485113192154E-3</v>
      </c>
      <c r="AF101" s="23">
        <f t="shared" ref="AF101" si="112">W101</f>
        <v>6.9201407916115898E-2</v>
      </c>
    </row>
    <row r="103" spans="1:32" x14ac:dyDescent="0.25">
      <c r="A103" s="1" t="s">
        <v>519</v>
      </c>
      <c r="B103" s="1" t="s">
        <v>520</v>
      </c>
      <c r="C103" s="1" t="s">
        <v>16</v>
      </c>
      <c r="D103" s="1" t="s">
        <v>491</v>
      </c>
      <c r="E103" s="1" t="s">
        <v>27</v>
      </c>
      <c r="F103" s="1" t="s">
        <v>537</v>
      </c>
      <c r="G103" s="1" t="s">
        <v>8</v>
      </c>
      <c r="H103" s="1">
        <v>4498.5629740000004</v>
      </c>
      <c r="I103" s="1">
        <v>4435.2243870000002</v>
      </c>
      <c r="J103" s="1">
        <v>-4.1209999999999997E-2</v>
      </c>
      <c r="K103" s="1">
        <v>-6.8650000000000003E-2</v>
      </c>
      <c r="L103" s="1">
        <v>-0.84769000000000005</v>
      </c>
      <c r="M103" s="2">
        <f t="shared" ref="M103:M111" si="113">((1+L103/1000)/(1-0.92/1000)-1)*1000</f>
        <v>7.2376586459643732E-2</v>
      </c>
      <c r="N103" s="3">
        <f t="shared" ref="N103:N111" si="114">J103-1000*((1+K103/1000)^0.515-1)</f>
        <v>-5.8546614073314018E-3</v>
      </c>
      <c r="O103" s="2">
        <f t="shared" ref="O103:O111" si="115">L103-1000*((1+K103/1000)^1.9-1)</f>
        <v>-0.71725902947243814</v>
      </c>
      <c r="P103" s="9">
        <f t="shared" ref="P103:P111" si="116">M103-1000*((1+K103/1000)^1.9-1)</f>
        <v>0.20280755698720565</v>
      </c>
    </row>
    <row r="104" spans="1:32" x14ac:dyDescent="0.25">
      <c r="A104" s="1" t="s">
        <v>519</v>
      </c>
      <c r="B104" s="1" t="s">
        <v>520</v>
      </c>
      <c r="C104" s="1" t="s">
        <v>16</v>
      </c>
      <c r="D104" s="1" t="s">
        <v>491</v>
      </c>
      <c r="E104" s="1" t="s">
        <v>535</v>
      </c>
      <c r="F104" s="1" t="s">
        <v>536</v>
      </c>
      <c r="G104" s="1" t="s">
        <v>8</v>
      </c>
      <c r="H104" s="1">
        <v>4429.1554539999997</v>
      </c>
      <c r="I104" s="1">
        <v>4548.9338710000002</v>
      </c>
      <c r="J104" s="1">
        <v>-3.4979999999999997E-2</v>
      </c>
      <c r="K104" s="1">
        <v>-7.0790000000000006E-2</v>
      </c>
      <c r="L104" s="1">
        <v>-0.96991000000000005</v>
      </c>
      <c r="M104" s="2">
        <f t="shared" si="113"/>
        <v>-4.9955959482761436E-2</v>
      </c>
      <c r="N104" s="3">
        <f t="shared" si="114"/>
        <v>1.4774758612290523E-3</v>
      </c>
      <c r="O104" s="2">
        <f t="shared" si="115"/>
        <v>-0.83541328460677144</v>
      </c>
      <c r="P104" s="9">
        <f t="shared" si="116"/>
        <v>8.4540755910467169E-2</v>
      </c>
    </row>
    <row r="105" spans="1:32" x14ac:dyDescent="0.25">
      <c r="A105" s="1" t="s">
        <v>519</v>
      </c>
      <c r="B105" s="1" t="s">
        <v>520</v>
      </c>
      <c r="C105" s="1" t="s">
        <v>16</v>
      </c>
      <c r="D105" s="1" t="s">
        <v>491</v>
      </c>
      <c r="E105" s="1" t="s">
        <v>533</v>
      </c>
      <c r="F105" s="1" t="s">
        <v>534</v>
      </c>
      <c r="G105" s="1" t="s">
        <v>8</v>
      </c>
      <c r="H105" s="1">
        <v>4368.6278979999997</v>
      </c>
      <c r="I105" s="1">
        <v>4286.9310800000003</v>
      </c>
      <c r="J105" s="1">
        <v>-3.5799999999999998E-2</v>
      </c>
      <c r="K105" s="1">
        <v>-7.0650000000000004E-2</v>
      </c>
      <c r="L105" s="1">
        <v>-0.94894999999999996</v>
      </c>
      <c r="M105" s="2">
        <f t="shared" si="113"/>
        <v>-2.8976658525747823E-2</v>
      </c>
      <c r="N105" s="3">
        <f t="shared" si="114"/>
        <v>5.8537338801484262E-4</v>
      </c>
      <c r="O105" s="2">
        <f t="shared" si="115"/>
        <v>-0.81471926767634084</v>
      </c>
      <c r="P105" s="9">
        <f t="shared" si="116"/>
        <v>0.1052540737979113</v>
      </c>
    </row>
    <row r="106" spans="1:32" x14ac:dyDescent="0.25">
      <c r="A106" s="1" t="s">
        <v>519</v>
      </c>
      <c r="B106" s="1" t="s">
        <v>520</v>
      </c>
      <c r="C106" s="1" t="s">
        <v>16</v>
      </c>
      <c r="D106" s="1" t="s">
        <v>491</v>
      </c>
      <c r="E106" s="1" t="s">
        <v>531</v>
      </c>
      <c r="F106" s="1" t="s">
        <v>532</v>
      </c>
      <c r="G106" s="1" t="s">
        <v>8</v>
      </c>
      <c r="H106" s="1">
        <v>4311.5437899999997</v>
      </c>
      <c r="I106" s="1">
        <v>4251.7122630000003</v>
      </c>
      <c r="J106" s="1">
        <v>-4.3270000000000003E-2</v>
      </c>
      <c r="K106" s="1">
        <v>-7.0580000000000004E-2</v>
      </c>
      <c r="L106" s="1">
        <v>-0.98209999999999997</v>
      </c>
      <c r="M106" s="2">
        <f t="shared" si="113"/>
        <v>-6.2157184609779037E-2</v>
      </c>
      <c r="N106" s="3">
        <f t="shared" si="114"/>
        <v>-6.9206778466493757E-3</v>
      </c>
      <c r="O106" s="2">
        <f t="shared" si="115"/>
        <v>-0.8480022592235601</v>
      </c>
      <c r="P106" s="9">
        <f t="shared" si="116"/>
        <v>7.1940556166660841E-2</v>
      </c>
    </row>
    <row r="107" spans="1:32" x14ac:dyDescent="0.25">
      <c r="A107" s="1" t="s">
        <v>519</v>
      </c>
      <c r="B107" s="1" t="s">
        <v>520</v>
      </c>
      <c r="C107" s="1" t="s">
        <v>16</v>
      </c>
      <c r="D107" s="1" t="s">
        <v>491</v>
      </c>
      <c r="E107" s="1" t="s">
        <v>529</v>
      </c>
      <c r="F107" s="1" t="s">
        <v>530</v>
      </c>
      <c r="G107" s="1" t="s">
        <v>8</v>
      </c>
      <c r="H107" s="1">
        <v>4254.5478080000003</v>
      </c>
      <c r="I107" s="1">
        <v>4145.2828810000001</v>
      </c>
      <c r="J107" s="1">
        <v>-4.8309999999999999E-2</v>
      </c>
      <c r="K107" s="1">
        <v>-6.9750000000000006E-2</v>
      </c>
      <c r="L107" s="1">
        <v>-1.0648599999999999</v>
      </c>
      <c r="M107" s="2">
        <f t="shared" si="113"/>
        <v>-0.14499339392237687</v>
      </c>
      <c r="N107" s="3">
        <f t="shared" si="114"/>
        <v>-1.2388142393519853E-2</v>
      </c>
      <c r="O107" s="2">
        <f t="shared" si="115"/>
        <v>-0.9323391596381394</v>
      </c>
      <c r="P107" s="9">
        <f t="shared" si="116"/>
        <v>-1.2472553560516353E-2</v>
      </c>
    </row>
    <row r="108" spans="1:32" x14ac:dyDescent="0.25">
      <c r="A108" s="1" t="s">
        <v>519</v>
      </c>
      <c r="B108" s="1" t="s">
        <v>520</v>
      </c>
      <c r="C108" s="1" t="s">
        <v>16</v>
      </c>
      <c r="D108" s="1" t="s">
        <v>491</v>
      </c>
      <c r="E108" s="1" t="s">
        <v>527</v>
      </c>
      <c r="F108" s="1" t="s">
        <v>528</v>
      </c>
      <c r="G108" s="1" t="s">
        <v>8</v>
      </c>
      <c r="H108" s="1">
        <v>4198.0538230000002</v>
      </c>
      <c r="I108" s="1">
        <v>4109.3928749999995</v>
      </c>
      <c r="J108" s="1">
        <v>-4.3409999999999997E-2</v>
      </c>
      <c r="K108" s="1">
        <v>-6.8040000000000003E-2</v>
      </c>
      <c r="L108" s="1">
        <v>-1.0089399999999999</v>
      </c>
      <c r="M108" s="2">
        <f t="shared" si="113"/>
        <v>-8.9021900148034128E-2</v>
      </c>
      <c r="N108" s="3">
        <f t="shared" si="114"/>
        <v>-8.3688218211260199E-3</v>
      </c>
      <c r="O108" s="2">
        <f t="shared" si="115"/>
        <v>-0.87966795818143773</v>
      </c>
      <c r="P108" s="9">
        <f t="shared" si="116"/>
        <v>4.0250141670528095E-2</v>
      </c>
    </row>
    <row r="109" spans="1:32" x14ac:dyDescent="0.25">
      <c r="A109" s="1" t="s">
        <v>519</v>
      </c>
      <c r="B109" s="1" t="s">
        <v>520</v>
      </c>
      <c r="C109" s="1" t="s">
        <v>16</v>
      </c>
      <c r="D109" s="1" t="s">
        <v>491</v>
      </c>
      <c r="E109" s="1" t="s">
        <v>525</v>
      </c>
      <c r="F109" s="1" t="s">
        <v>526</v>
      </c>
      <c r="G109" s="1" t="s">
        <v>8</v>
      </c>
      <c r="H109" s="1">
        <v>4143.9920789999996</v>
      </c>
      <c r="I109" s="1">
        <v>4027.3746299999998</v>
      </c>
      <c r="J109" s="1">
        <v>-2.665E-2</v>
      </c>
      <c r="K109" s="1">
        <v>-6.8890000000000007E-2</v>
      </c>
      <c r="L109" s="1">
        <v>-0.99202000000000001</v>
      </c>
      <c r="M109" s="2">
        <f t="shared" si="113"/>
        <v>-7.2086319413799949E-2</v>
      </c>
      <c r="N109" s="3">
        <f t="shared" si="114"/>
        <v>8.8289427152724101E-3</v>
      </c>
      <c r="O109" s="2">
        <f t="shared" si="115"/>
        <v>-0.86113305769576864</v>
      </c>
      <c r="P109" s="9">
        <f t="shared" si="116"/>
        <v>5.880062289043142E-2</v>
      </c>
    </row>
    <row r="110" spans="1:32" x14ac:dyDescent="0.25">
      <c r="A110" s="1" t="s">
        <v>519</v>
      </c>
      <c r="B110" s="1" t="s">
        <v>520</v>
      </c>
      <c r="C110" s="1" t="s">
        <v>16</v>
      </c>
      <c r="D110" s="1" t="s">
        <v>491</v>
      </c>
      <c r="E110" s="1" t="s">
        <v>523</v>
      </c>
      <c r="F110" s="1" t="s">
        <v>524</v>
      </c>
      <c r="G110" s="1" t="s">
        <v>8</v>
      </c>
      <c r="H110" s="1">
        <v>4087.0763750000001</v>
      </c>
      <c r="I110" s="1">
        <v>4162.5243190000001</v>
      </c>
      <c r="J110" s="1">
        <v>-2.3890000000000002E-2</v>
      </c>
      <c r="K110" s="1">
        <v>-6.8729999999999999E-2</v>
      </c>
      <c r="L110" s="1">
        <v>-0.94311999999999996</v>
      </c>
      <c r="M110" s="2">
        <f t="shared" si="113"/>
        <v>-2.3141289986705615E-2</v>
      </c>
      <c r="N110" s="3">
        <f t="shared" si="114"/>
        <v>1.1506539965204531E-2</v>
      </c>
      <c r="O110" s="2">
        <f t="shared" si="115"/>
        <v>-0.8125370388693347</v>
      </c>
      <c r="P110" s="9">
        <f t="shared" si="116"/>
        <v>0.10744167114395964</v>
      </c>
    </row>
    <row r="111" spans="1:32" x14ac:dyDescent="0.25">
      <c r="A111" s="1" t="s">
        <v>519</v>
      </c>
      <c r="B111" s="1" t="s">
        <v>520</v>
      </c>
      <c r="C111" s="1" t="s">
        <v>16</v>
      </c>
      <c r="D111" s="1" t="s">
        <v>491</v>
      </c>
      <c r="E111" s="1" t="s">
        <v>521</v>
      </c>
      <c r="F111" s="1" t="s">
        <v>522</v>
      </c>
      <c r="G111" s="1" t="s">
        <v>8</v>
      </c>
      <c r="H111" s="1">
        <v>4039.8145370000002</v>
      </c>
      <c r="I111" s="1">
        <v>4063.268004</v>
      </c>
      <c r="J111" s="1">
        <v>-2.9440000000000001E-2</v>
      </c>
      <c r="K111" s="1">
        <v>-7.4690000000000006E-2</v>
      </c>
      <c r="L111" s="1">
        <v>-0.95120000000000005</v>
      </c>
      <c r="M111" s="2">
        <f t="shared" si="113"/>
        <v>-3.122873043204244E-2</v>
      </c>
      <c r="N111" s="3">
        <f t="shared" si="114"/>
        <v>9.0260467227515559E-3</v>
      </c>
      <c r="O111" s="2">
        <f t="shared" si="115"/>
        <v>-0.80929376971146461</v>
      </c>
      <c r="P111" s="9">
        <f t="shared" si="116"/>
        <v>0.110677499856493</v>
      </c>
    </row>
    <row r="112" spans="1:32" x14ac:dyDescent="0.25">
      <c r="J112" s="4">
        <f t="shared" ref="J112:P112" si="117">AVERAGE(J103:J111)</f>
        <v>-3.632888888888889E-2</v>
      </c>
      <c r="K112" s="4">
        <f t="shared" si="117"/>
        <v>-7.0085555555555554E-2</v>
      </c>
      <c r="L112" s="4">
        <f t="shared" si="117"/>
        <v>-0.96764333333333341</v>
      </c>
      <c r="M112" s="4">
        <f t="shared" si="117"/>
        <v>-4.7687205562400393E-2</v>
      </c>
      <c r="N112" s="4">
        <f t="shared" si="117"/>
        <v>-2.3421386846158437E-4</v>
      </c>
      <c r="O112" s="4">
        <f t="shared" si="117"/>
        <v>-0.83448498056391729</v>
      </c>
      <c r="P112" s="4">
        <f t="shared" si="117"/>
        <v>8.5471147207015638E-2</v>
      </c>
      <c r="R112" s="18">
        <f>1000*((1+J112/1000)/(1+AVERAGE(J$88,J$120)/1000)-1)</f>
        <v>2.6049335480500257</v>
      </c>
      <c r="S112" s="18">
        <f t="shared" ref="S112:U112" si="118">1000*((1+K112/1000)/(1+AVERAGE(K$88,K$120)/1000)-1)</f>
        <v>5.2459323827618309</v>
      </c>
      <c r="T112" s="18">
        <f t="shared" si="118"/>
        <v>10.943908405622427</v>
      </c>
      <c r="U112" s="18">
        <f t="shared" si="118"/>
        <v>10.943908405622427</v>
      </c>
      <c r="V112" s="20">
        <f t="shared" ref="V112" si="119">S112-1000*((1+R112/1000)^1.9-1)</f>
        <v>0.29075738951389596</v>
      </c>
      <c r="W112" s="19">
        <f t="shared" ref="W112" si="120">T112-1000*((1+R112/1000)^1.9-1)</f>
        <v>5.9887334123744917</v>
      </c>
      <c r="Y112" s="5" t="str">
        <f>A111</f>
        <v>SF17963</v>
      </c>
      <c r="Z112" s="5" t="str">
        <f>B111</f>
        <v>S 0 EtOH Murchison</v>
      </c>
      <c r="AA112" s="22">
        <f>1000*((1+R112/1000)*(1-0.401/1000)^0.515*(1+0.116/1000)-1)</f>
        <v>2.5141386036660052</v>
      </c>
      <c r="AB112" s="22">
        <f>1000*((1+S112/1000)*(1-0.401/1000)-1)</f>
        <v>4.8428287638764278</v>
      </c>
      <c r="AC112" s="22">
        <f>1000*((1+T112/1000)*(1-0.401/1000)^1.9*(1-0.796/1000)-1)</f>
        <v>9.3697108809933649</v>
      </c>
      <c r="AD112" s="22">
        <f>1000*((1+U112/1000)*(1-0.401/1000)^1.9*(1-0.796/1000)-1)</f>
        <v>9.3697108809933649</v>
      </c>
      <c r="AE112" s="19">
        <f t="shared" ref="AE112" si="121">AB112-1000*((1+AA112/1000)^1.9-1)</f>
        <v>6.056150606359445E-2</v>
      </c>
      <c r="AF112" s="19">
        <f t="shared" ref="AF112" si="122">AC112-1000*((1+AA112/1000)^1.9-1)</f>
        <v>4.5874436231805316</v>
      </c>
    </row>
    <row r="113" spans="1:32" ht="13.8" thickBot="1" x14ac:dyDescent="0.3">
      <c r="J113" s="14">
        <f>STDEV(J103:J111)</f>
        <v>8.3938689596103865E-3</v>
      </c>
      <c r="K113" s="14">
        <f t="shared" ref="K113:P113" si="123">STDEV(K103:K111)</f>
        <v>1.9963974498525541E-3</v>
      </c>
      <c r="L113" s="14">
        <f t="shared" si="123"/>
        <v>5.8709954224134733E-2</v>
      </c>
      <c r="M113" s="14">
        <f t="shared" si="123"/>
        <v>5.8764017119896955E-2</v>
      </c>
      <c r="N113" s="14">
        <f t="shared" si="123"/>
        <v>8.6568484108499009E-3</v>
      </c>
      <c r="O113" s="14">
        <f t="shared" si="123"/>
        <v>5.8906235534063246E-2</v>
      </c>
      <c r="P113" s="14">
        <f t="shared" si="123"/>
        <v>5.8960186388271274E-2</v>
      </c>
      <c r="R113" s="21">
        <f>J113</f>
        <v>8.3938689596103865E-3</v>
      </c>
      <c r="S113" s="21">
        <f t="shared" ref="S113" si="124">K113</f>
        <v>1.9963974498525541E-3</v>
      </c>
      <c r="T113" s="21">
        <f t="shared" ref="T113" si="125">L113</f>
        <v>5.8709954224134733E-2</v>
      </c>
      <c r="U113" s="21">
        <f t="shared" ref="U113" si="126">M113</f>
        <v>5.8764017119896955E-2</v>
      </c>
      <c r="V113" s="21">
        <f t="shared" ref="V113" si="127">N113</f>
        <v>8.6568484108499009E-3</v>
      </c>
      <c r="W113" s="21">
        <f t="shared" ref="W113" si="128">O113</f>
        <v>5.8906235534063246E-2</v>
      </c>
      <c r="AA113" s="23">
        <f>R113</f>
        <v>8.3938689596103865E-3</v>
      </c>
      <c r="AB113" s="23">
        <f t="shared" ref="AB113" si="129">S113</f>
        <v>1.9963974498525541E-3</v>
      </c>
      <c r="AC113" s="23">
        <f t="shared" ref="AC113" si="130">T113</f>
        <v>5.8709954224134733E-2</v>
      </c>
      <c r="AD113" s="23">
        <f t="shared" ref="AD113" si="131">U113</f>
        <v>5.8764017119896955E-2</v>
      </c>
      <c r="AE113" s="23">
        <f t="shared" ref="AE113" si="132">V113</f>
        <v>8.6568484108499009E-3</v>
      </c>
      <c r="AF113" s="23">
        <f t="shared" ref="AF113" si="133">W113</f>
        <v>5.8906235534063246E-2</v>
      </c>
    </row>
    <row r="115" spans="1:32" x14ac:dyDescent="0.25">
      <c r="A115" s="1" t="s">
        <v>538</v>
      </c>
      <c r="B115" s="1" t="s">
        <v>19</v>
      </c>
      <c r="C115" s="1" t="s">
        <v>16</v>
      </c>
      <c r="D115" s="1" t="s">
        <v>491</v>
      </c>
      <c r="E115" s="1" t="s">
        <v>547</v>
      </c>
      <c r="F115" s="1" t="s">
        <v>548</v>
      </c>
      <c r="G115" s="1" t="s">
        <v>7</v>
      </c>
      <c r="H115" s="1">
        <v>4675.6812190000001</v>
      </c>
      <c r="I115" s="1">
        <v>4786.9573229999996</v>
      </c>
      <c r="J115" s="1">
        <v>-2.6455000000000002</v>
      </c>
      <c r="K115" s="1">
        <v>-5.2980600000000004</v>
      </c>
      <c r="L115" s="1">
        <v>-11.72161</v>
      </c>
      <c r="M115" s="2">
        <f>((1+L115/1000)/(1-0.92/1000)-1)*1000</f>
        <v>-10.811556632101539</v>
      </c>
      <c r="N115" s="3">
        <f>J115-1000*((1+K115/1000)^0.515-1)</f>
        <v>8.6515645900975713E-2</v>
      </c>
      <c r="O115" s="2">
        <f>L115-1000*((1+K115/1000)^1.9-1)</f>
        <v>-1.6792996155236626</v>
      </c>
      <c r="P115" s="9">
        <f>M115-1000*((1+K115/1000)^1.9-1)</f>
        <v>-0.76924624762520111</v>
      </c>
    </row>
    <row r="116" spans="1:32" x14ac:dyDescent="0.25">
      <c r="A116" s="1" t="s">
        <v>538</v>
      </c>
      <c r="B116" s="1" t="s">
        <v>19</v>
      </c>
      <c r="C116" s="1" t="s">
        <v>16</v>
      </c>
      <c r="D116" s="1" t="s">
        <v>491</v>
      </c>
      <c r="E116" s="1" t="s">
        <v>545</v>
      </c>
      <c r="F116" s="1" t="s">
        <v>546</v>
      </c>
      <c r="G116" s="1" t="s">
        <v>7</v>
      </c>
      <c r="H116" s="1">
        <v>4613.5124649999998</v>
      </c>
      <c r="I116" s="1">
        <v>4652.4631390000004</v>
      </c>
      <c r="J116" s="1">
        <v>-2.6456</v>
      </c>
      <c r="K116" s="1">
        <v>-5.2927600000000004</v>
      </c>
      <c r="L116" s="1">
        <v>-11.782500000000001</v>
      </c>
      <c r="M116" s="2">
        <f>((1+L116/1000)/(1-0.92/1000)-1)*1000</f>
        <v>-10.872502702486297</v>
      </c>
      <c r="N116" s="3">
        <f>J116-1000*((1+K116/1000)^0.515-1)</f>
        <v>8.3679108113380529E-2</v>
      </c>
      <c r="O116" s="2">
        <f>L116-1000*((1+K116/1000)^1.9-1)</f>
        <v>-1.7502116104911298</v>
      </c>
      <c r="P116" s="9">
        <f>M116-1000*((1+K116/1000)^1.9-1)</f>
        <v>-0.84021431297742666</v>
      </c>
    </row>
    <row r="117" spans="1:32" x14ac:dyDescent="0.25">
      <c r="A117" s="1" t="s">
        <v>538</v>
      </c>
      <c r="B117" s="1" t="s">
        <v>19</v>
      </c>
      <c r="C117" s="1" t="s">
        <v>16</v>
      </c>
      <c r="D117" s="1" t="s">
        <v>491</v>
      </c>
      <c r="E117" s="1" t="s">
        <v>543</v>
      </c>
      <c r="F117" s="1" t="s">
        <v>544</v>
      </c>
      <c r="G117" s="1" t="s">
        <v>7</v>
      </c>
      <c r="H117" s="1">
        <v>4581.6151620000001</v>
      </c>
      <c r="I117" s="1">
        <v>4535.0658569999996</v>
      </c>
      <c r="J117" s="1">
        <v>-2.6284700000000001</v>
      </c>
      <c r="K117" s="1">
        <v>-5.2965499999999999</v>
      </c>
      <c r="L117" s="1">
        <v>-11.76436</v>
      </c>
      <c r="M117" s="2">
        <f>((1+L117/1000)/(1-0.92/1000)-1)*1000</f>
        <v>-10.854345998318472</v>
      </c>
      <c r="N117" s="3">
        <f>J117-1000*((1+K117/1000)^0.515-1)</f>
        <v>0.10276599007507592</v>
      </c>
      <c r="O117" s="2">
        <f>L117-1000*((1+K117/1000)^1.9-1)</f>
        <v>-1.7249049337226516</v>
      </c>
      <c r="P117" s="9">
        <f>M117-1000*((1+K117/1000)^1.9-1)</f>
        <v>-0.81489093204112351</v>
      </c>
    </row>
    <row r="118" spans="1:32" x14ac:dyDescent="0.25">
      <c r="A118" s="1" t="s">
        <v>538</v>
      </c>
      <c r="B118" s="1" t="s">
        <v>19</v>
      </c>
      <c r="C118" s="1" t="s">
        <v>16</v>
      </c>
      <c r="D118" s="1" t="s">
        <v>491</v>
      </c>
      <c r="E118" s="1" t="s">
        <v>541</v>
      </c>
      <c r="F118" s="1" t="s">
        <v>542</v>
      </c>
      <c r="G118" s="1" t="s">
        <v>7</v>
      </c>
      <c r="H118" s="1">
        <v>4548.8265170000004</v>
      </c>
      <c r="I118" s="1">
        <v>4419.29601</v>
      </c>
      <c r="J118" s="1">
        <v>-2.6470500000000001</v>
      </c>
      <c r="K118" s="1">
        <v>-5.2962699999999998</v>
      </c>
      <c r="L118" s="1">
        <v>-11.791180000000001</v>
      </c>
      <c r="M118" s="2">
        <f>((1+L118/1000)/(1-0.92/1000)-1)*1000</f>
        <v>-10.881190695439802</v>
      </c>
      <c r="N118" s="3">
        <f>J118-1000*((1+K118/1000)^0.515-1)</f>
        <v>8.4041418196940221E-2</v>
      </c>
      <c r="O118" s="2">
        <f>L118-1000*((1+K118/1000)^1.9-1)</f>
        <v>-1.7522543971285494</v>
      </c>
      <c r="P118" s="9">
        <f>M118-1000*((1+K118/1000)^1.9-1)</f>
        <v>-0.84226509256835058</v>
      </c>
    </row>
    <row r="119" spans="1:32" x14ac:dyDescent="0.25">
      <c r="A119" s="1" t="s">
        <v>538</v>
      </c>
      <c r="B119" s="1" t="s">
        <v>19</v>
      </c>
      <c r="C119" s="1" t="s">
        <v>16</v>
      </c>
      <c r="D119" s="1" t="s">
        <v>491</v>
      </c>
      <c r="E119" s="1" t="s">
        <v>539</v>
      </c>
      <c r="F119" s="1" t="s">
        <v>540</v>
      </c>
      <c r="G119" s="1" t="s">
        <v>7</v>
      </c>
      <c r="H119" s="1">
        <v>4521.5392849999998</v>
      </c>
      <c r="I119" s="1">
        <v>4307.9739200000004</v>
      </c>
      <c r="J119" s="1">
        <v>-2.6284200000000002</v>
      </c>
      <c r="K119" s="1">
        <v>-5.2995400000000004</v>
      </c>
      <c r="L119" s="1">
        <v>-11.76216</v>
      </c>
      <c r="M119" s="2">
        <f>((1+L119/1000)/(1-0.92/1000)-1)*1000</f>
        <v>-10.852143972454598</v>
      </c>
      <c r="N119" s="3">
        <f>J119-1000*((1+K119/1000)^0.515-1)</f>
        <v>0.10435981243302805</v>
      </c>
      <c r="O119" s="2">
        <f>L119-1000*((1+K119/1000)^1.9-1)</f>
        <v>-1.7170510292865764</v>
      </c>
      <c r="P119" s="9">
        <f>M119-1000*((1+K119/1000)^1.9-1)</f>
        <v>-0.80703500174117515</v>
      </c>
    </row>
    <row r="120" spans="1:32" x14ac:dyDescent="0.25">
      <c r="J120" s="4">
        <f t="shared" ref="J120:P120" si="134">AVERAGE(J115:J119)</f>
        <v>-2.639008</v>
      </c>
      <c r="K120" s="4">
        <f t="shared" si="134"/>
        <v>-5.2966360000000003</v>
      </c>
      <c r="L120" s="4">
        <f t="shared" si="134"/>
        <v>-11.764362000000002</v>
      </c>
      <c r="M120" s="4">
        <f t="shared" si="134"/>
        <v>-10.85434800016014</v>
      </c>
      <c r="N120" s="4">
        <f t="shared" si="134"/>
        <v>9.2272394943880093E-2</v>
      </c>
      <c r="O120" s="4">
        <f t="shared" si="134"/>
        <v>-1.7247443172305139</v>
      </c>
      <c r="P120" s="4">
        <f t="shared" si="134"/>
        <v>-0.81473031739065538</v>
      </c>
    </row>
    <row r="121" spans="1:32" ht="13.8" thickBot="1" x14ac:dyDescent="0.3">
      <c r="J121" s="14">
        <f>STDEV(J115:J119)</f>
        <v>9.6621617663957288E-3</v>
      </c>
      <c r="K121" s="14">
        <f t="shared" ref="K121:P121" si="135">STDEV(K115:K119)</f>
        <v>2.5310926494303185E-3</v>
      </c>
      <c r="L121" s="14">
        <f t="shared" si="135"/>
        <v>2.6836423383156203E-2</v>
      </c>
      <c r="M121" s="14">
        <f t="shared" si="135"/>
        <v>2.6861135627933835E-2</v>
      </c>
      <c r="N121" s="14">
        <f t="shared" si="135"/>
        <v>1.0379726834523369E-2</v>
      </c>
      <c r="O121" s="14">
        <f t="shared" si="135"/>
        <v>2.970614798442018E-2</v>
      </c>
      <c r="P121" s="14">
        <f t="shared" si="135"/>
        <v>2.9730633013747745E-2</v>
      </c>
    </row>
    <row r="122" spans="1:32" x14ac:dyDescent="0.25">
      <c r="A122" s="13" t="s">
        <v>561</v>
      </c>
      <c r="J122" s="16"/>
      <c r="K122" s="16"/>
      <c r="L122" s="16"/>
      <c r="M122" s="16"/>
      <c r="N122" s="16"/>
      <c r="O122" s="16"/>
      <c r="P122" s="16"/>
    </row>
    <row r="124" spans="1:32" x14ac:dyDescent="0.25">
      <c r="A124" s="1" t="s">
        <v>549</v>
      </c>
      <c r="B124" s="1" t="s">
        <v>19</v>
      </c>
      <c r="C124" s="1" t="s">
        <v>16</v>
      </c>
      <c r="D124" s="1" t="s">
        <v>550</v>
      </c>
      <c r="E124" s="1" t="s">
        <v>559</v>
      </c>
      <c r="F124" s="1" t="s">
        <v>560</v>
      </c>
      <c r="G124" s="1" t="s">
        <v>7</v>
      </c>
      <c r="H124" s="1">
        <v>4556.7032939999999</v>
      </c>
      <c r="I124" s="1">
        <v>4453.5526490000002</v>
      </c>
      <c r="J124" s="1">
        <v>-2.60636</v>
      </c>
      <c r="K124" s="1">
        <v>-5.2272299999999996</v>
      </c>
      <c r="L124" s="1">
        <v>-11.76451</v>
      </c>
      <c r="M124" s="2">
        <f>((1+L124/1000)/(1-0.92/1000)-1)*1000</f>
        <v>-10.854496136445512</v>
      </c>
      <c r="N124" s="3">
        <f>J124-1000*((1+K124/1000)^0.515-1)</f>
        <v>8.9084726078521914E-2</v>
      </c>
      <c r="O124" s="2">
        <f>L124-1000*((1+K124/1000)^1.9-1)</f>
        <v>-1.8561390395954671</v>
      </c>
      <c r="P124" s="9">
        <f>M124-1000*((1+K124/1000)^1.9-1)</f>
        <v>-0.94612517604097945</v>
      </c>
    </row>
    <row r="125" spans="1:32" x14ac:dyDescent="0.25">
      <c r="A125" s="1" t="s">
        <v>549</v>
      </c>
      <c r="B125" s="1" t="s">
        <v>19</v>
      </c>
      <c r="C125" s="1" t="s">
        <v>16</v>
      </c>
      <c r="D125" s="1" t="s">
        <v>550</v>
      </c>
      <c r="E125" s="1" t="s">
        <v>557</v>
      </c>
      <c r="F125" s="1" t="s">
        <v>558</v>
      </c>
      <c r="G125" s="1" t="s">
        <v>7</v>
      </c>
      <c r="H125" s="1">
        <v>4498.4995280000003</v>
      </c>
      <c r="I125" s="1">
        <v>4403.424352</v>
      </c>
      <c r="J125" s="1">
        <v>-2.6086</v>
      </c>
      <c r="K125" s="1">
        <v>-5.22227</v>
      </c>
      <c r="L125" s="1">
        <v>-11.70604</v>
      </c>
      <c r="M125" s="2">
        <f>((1+L125/1000)/(1-0.92/1000)-1)*1000</f>
        <v>-10.795972294510904</v>
      </c>
      <c r="N125" s="3">
        <f>J125-1000*((1+K125/1000)^0.515-1)</f>
        <v>8.4283827999481531E-2</v>
      </c>
      <c r="O125" s="2">
        <f>L125-1000*((1+K125/1000)^1.9-1)</f>
        <v>-1.8070487137571689</v>
      </c>
      <c r="P125" s="9">
        <f>M125-1000*((1+K125/1000)^1.9-1)</f>
        <v>-0.8969810082680727</v>
      </c>
    </row>
    <row r="126" spans="1:32" x14ac:dyDescent="0.25">
      <c r="A126" s="1" t="s">
        <v>549</v>
      </c>
      <c r="B126" s="1" t="s">
        <v>19</v>
      </c>
      <c r="C126" s="1" t="s">
        <v>16</v>
      </c>
      <c r="D126" s="1" t="s">
        <v>550</v>
      </c>
      <c r="E126" s="1" t="s">
        <v>555</v>
      </c>
      <c r="F126" s="1" t="s">
        <v>556</v>
      </c>
      <c r="G126" s="1" t="s">
        <v>7</v>
      </c>
      <c r="H126" s="1">
        <v>4448.5147770000003</v>
      </c>
      <c r="I126" s="1">
        <v>4356.2660139999998</v>
      </c>
      <c r="J126" s="1">
        <v>-2.6074999999999999</v>
      </c>
      <c r="K126" s="1">
        <v>-5.2206599999999996</v>
      </c>
      <c r="L126" s="1">
        <v>-11.702159999999999</v>
      </c>
      <c r="M126" s="2">
        <f>((1+L126/1000)/(1-0.92/1000)-1)*1000</f>
        <v>-10.792088721623848</v>
      </c>
      <c r="N126" s="3">
        <f>J126-1000*((1+K126/1000)^0.515-1)</f>
        <v>8.4552570075320688E-2</v>
      </c>
      <c r="O126" s="2">
        <f>L126-1000*((1+K126/1000)^1.9-1)</f>
        <v>-1.8062133347816847</v>
      </c>
      <c r="P126" s="9">
        <f>M126-1000*((1+K126/1000)^1.9-1)</f>
        <v>-0.89614205640553379</v>
      </c>
    </row>
    <row r="127" spans="1:32" x14ac:dyDescent="0.25">
      <c r="A127" s="1" t="s">
        <v>549</v>
      </c>
      <c r="B127" s="1" t="s">
        <v>19</v>
      </c>
      <c r="C127" s="1" t="s">
        <v>16</v>
      </c>
      <c r="D127" s="1" t="s">
        <v>550</v>
      </c>
      <c r="E127" s="1" t="s">
        <v>553</v>
      </c>
      <c r="F127" s="1" t="s">
        <v>554</v>
      </c>
      <c r="G127" s="1" t="s">
        <v>7</v>
      </c>
      <c r="H127" s="1">
        <v>4411.2287100000003</v>
      </c>
      <c r="I127" s="1">
        <v>4319.422176</v>
      </c>
      <c r="J127" s="1">
        <v>-2.6091899999999999</v>
      </c>
      <c r="K127" s="1">
        <v>-5.22743</v>
      </c>
      <c r="L127" s="1">
        <v>-11.67689</v>
      </c>
      <c r="M127" s="2">
        <f>((1+L127/1000)/(1-0.92/1000)-1)*1000</f>
        <v>-10.766795451815693</v>
      </c>
      <c r="N127" s="3">
        <f>J127-1000*((1+K127/1000)^0.515-1)</f>
        <v>8.635798822768681E-2</v>
      </c>
      <c r="O127" s="2">
        <f>L127-1000*((1+K127/1000)^1.9-1)</f>
        <v>-1.7681408278104662</v>
      </c>
      <c r="P127" s="9">
        <f>M127-1000*((1+K127/1000)^1.9-1)</f>
        <v>-0.85804627962615854</v>
      </c>
    </row>
    <row r="128" spans="1:32" x14ac:dyDescent="0.25">
      <c r="A128" s="1" t="s">
        <v>549</v>
      </c>
      <c r="B128" s="1" t="s">
        <v>19</v>
      </c>
      <c r="C128" s="1" t="s">
        <v>16</v>
      </c>
      <c r="D128" s="1" t="s">
        <v>550</v>
      </c>
      <c r="E128" s="1" t="s">
        <v>551</v>
      </c>
      <c r="F128" s="1" t="s">
        <v>552</v>
      </c>
      <c r="G128" s="1" t="s">
        <v>7</v>
      </c>
      <c r="H128" s="1">
        <v>4377.0252540000001</v>
      </c>
      <c r="I128" s="1">
        <v>4283.9997080000003</v>
      </c>
      <c r="J128" s="1">
        <v>-2.6072299999999999</v>
      </c>
      <c r="K128" s="1">
        <v>-5.2286700000000002</v>
      </c>
      <c r="L128" s="1">
        <v>-11.726129999999999</v>
      </c>
      <c r="M128" s="2">
        <f>((1+L128/1000)/(1-0.92/1000)-1)*1000</f>
        <v>-10.816080794330718</v>
      </c>
      <c r="N128" s="3">
        <f>J128-1000*((1+K128/1000)^0.515-1)</f>
        <v>8.895821377748403E-2</v>
      </c>
      <c r="O128" s="2">
        <f>L128-1000*((1+K128/1000)^1.9-1)</f>
        <v>-1.8150359162709666</v>
      </c>
      <c r="P128" s="9">
        <f>M128-1000*((1+K128/1000)^1.9-1)</f>
        <v>-0.90498671060168512</v>
      </c>
    </row>
    <row r="129" spans="1:32" x14ac:dyDescent="0.25">
      <c r="J129" s="4">
        <f t="shared" ref="J129:P129" si="136">AVERAGE(J124:J128)</f>
        <v>-2.6077759999999999</v>
      </c>
      <c r="K129" s="4">
        <f t="shared" si="136"/>
        <v>-5.2252520000000002</v>
      </c>
      <c r="L129" s="4">
        <f t="shared" si="136"/>
        <v>-11.715145999999999</v>
      </c>
      <c r="M129" s="4">
        <f t="shared" si="136"/>
        <v>-10.805086679745335</v>
      </c>
      <c r="N129" s="4">
        <f t="shared" si="136"/>
        <v>8.6647465231699E-2</v>
      </c>
      <c r="O129" s="4">
        <f t="shared" si="136"/>
        <v>-1.8105155664431507</v>
      </c>
      <c r="P129" s="4">
        <f t="shared" si="136"/>
        <v>-0.90045624618848596</v>
      </c>
    </row>
    <row r="130" spans="1:32" ht="13.8" thickBot="1" x14ac:dyDescent="0.3">
      <c r="J130" s="14">
        <f>STDEV(J124:J128)</f>
        <v>1.1244687634612001E-3</v>
      </c>
      <c r="K130" s="14">
        <f t="shared" ref="K130:P130" si="137">STDEV(K124:K128)</f>
        <v>3.5467478060895127E-3</v>
      </c>
      <c r="L130" s="14">
        <f t="shared" si="137"/>
        <v>3.2682295360026183E-2</v>
      </c>
      <c r="M130" s="14">
        <f t="shared" si="137"/>
        <v>3.2712390759514057E-2</v>
      </c>
      <c r="N130" s="14">
        <f t="shared" si="137"/>
        <v>2.3097057656169878E-3</v>
      </c>
      <c r="O130" s="14">
        <f t="shared" si="137"/>
        <v>3.1337204741526938E-2</v>
      </c>
      <c r="P130" s="14">
        <f t="shared" si="137"/>
        <v>3.1366666373619352E-2</v>
      </c>
    </row>
    <row r="132" spans="1:32" x14ac:dyDescent="0.25">
      <c r="A132" s="1" t="s">
        <v>562</v>
      </c>
      <c r="B132" s="1" t="s">
        <v>563</v>
      </c>
      <c r="C132" s="1" t="s">
        <v>16</v>
      </c>
      <c r="D132" s="1" t="s">
        <v>550</v>
      </c>
      <c r="E132" s="1" t="s">
        <v>580</v>
      </c>
      <c r="F132" s="1" t="s">
        <v>581</v>
      </c>
      <c r="G132" s="1" t="s">
        <v>8</v>
      </c>
      <c r="H132" s="1">
        <v>4585.9486699999998</v>
      </c>
      <c r="I132" s="1">
        <v>4648.6373739999999</v>
      </c>
      <c r="J132" s="1">
        <v>-2.0081500000000001</v>
      </c>
      <c r="K132" s="1">
        <v>-3.8812799999999998</v>
      </c>
      <c r="L132" s="1">
        <v>-8.5396999999999998</v>
      </c>
      <c r="M132" s="2">
        <f t="shared" ref="M132:M140" si="138">((1+L132/1000)/(1-0.92/1000)-1)*1000</f>
        <v>-7.6267165792529568</v>
      </c>
      <c r="N132" s="3">
        <f t="shared" ref="N132:N140" si="139">J132-1000*((1+K132/1000)^0.515-1)</f>
        <v>-7.4058296865158191E-3</v>
      </c>
      <c r="O132" s="2">
        <f t="shared" ref="O132:O140" si="140">L132-1000*((1+K132/1000)^1.9-1)</f>
        <v>-1.1781496740899842</v>
      </c>
      <c r="P132" s="9">
        <f t="shared" ref="P132:P140" si="141">M132-1000*((1+K132/1000)^1.9-1)</f>
        <v>-0.26516625334294108</v>
      </c>
    </row>
    <row r="133" spans="1:32" x14ac:dyDescent="0.25">
      <c r="A133" s="1" t="s">
        <v>562</v>
      </c>
      <c r="B133" s="1" t="s">
        <v>563</v>
      </c>
      <c r="C133" s="1" t="s">
        <v>16</v>
      </c>
      <c r="D133" s="1" t="s">
        <v>550</v>
      </c>
      <c r="E133" s="1" t="s">
        <v>578</v>
      </c>
      <c r="F133" s="1" t="s">
        <v>579</v>
      </c>
      <c r="G133" s="1" t="s">
        <v>8</v>
      </c>
      <c r="H133" s="1">
        <v>4527.8881410000004</v>
      </c>
      <c r="I133" s="1">
        <v>4499.6701489999996</v>
      </c>
      <c r="J133" s="1">
        <v>-2.0095299999999998</v>
      </c>
      <c r="K133" s="1">
        <v>-3.8864999999999998</v>
      </c>
      <c r="L133" s="1">
        <v>-8.5043199999999999</v>
      </c>
      <c r="M133" s="2">
        <f t="shared" si="138"/>
        <v>-7.5913039996796661</v>
      </c>
      <c r="N133" s="3">
        <f t="shared" si="139"/>
        <v>-6.0924511213382715E-3</v>
      </c>
      <c r="O133" s="2">
        <f t="shared" si="140"/>
        <v>-1.1328863492109278</v>
      </c>
      <c r="P133" s="9">
        <f t="shared" si="141"/>
        <v>-0.21987034889059398</v>
      </c>
    </row>
    <row r="134" spans="1:32" x14ac:dyDescent="0.25">
      <c r="A134" s="1" t="s">
        <v>562</v>
      </c>
      <c r="B134" s="1" t="s">
        <v>563</v>
      </c>
      <c r="C134" s="1" t="s">
        <v>16</v>
      </c>
      <c r="D134" s="1" t="s">
        <v>550</v>
      </c>
      <c r="E134" s="1" t="s">
        <v>576</v>
      </c>
      <c r="F134" s="1" t="s">
        <v>577</v>
      </c>
      <c r="G134" s="1" t="s">
        <v>8</v>
      </c>
      <c r="H134" s="1">
        <v>4477.6189940000004</v>
      </c>
      <c r="I134" s="1">
        <v>4460.4797740000004</v>
      </c>
      <c r="J134" s="1">
        <v>-2.0088200000000001</v>
      </c>
      <c r="K134" s="1">
        <v>-3.88483</v>
      </c>
      <c r="L134" s="1">
        <v>-8.3941700000000008</v>
      </c>
      <c r="M134" s="2">
        <f t="shared" si="138"/>
        <v>-7.4810525683628448</v>
      </c>
      <c r="N134" s="3">
        <f t="shared" si="139"/>
        <v>-6.2441266177382104E-3</v>
      </c>
      <c r="O134" s="2">
        <f t="shared" si="140"/>
        <v>-1.0258982507585168</v>
      </c>
      <c r="P134" s="9">
        <f t="shared" si="141"/>
        <v>-0.11278081912136084</v>
      </c>
    </row>
    <row r="135" spans="1:32" x14ac:dyDescent="0.25">
      <c r="A135" s="1" t="s">
        <v>562</v>
      </c>
      <c r="B135" s="1" t="s">
        <v>563</v>
      </c>
      <c r="C135" s="1" t="s">
        <v>16</v>
      </c>
      <c r="D135" s="1" t="s">
        <v>550</v>
      </c>
      <c r="E135" s="1" t="s">
        <v>574</v>
      </c>
      <c r="F135" s="1" t="s">
        <v>575</v>
      </c>
      <c r="G135" s="1" t="s">
        <v>8</v>
      </c>
      <c r="H135" s="1">
        <v>4429.0607579999996</v>
      </c>
      <c r="I135" s="1">
        <v>4422.6157659999999</v>
      </c>
      <c r="J135" s="1">
        <v>-2.0161699999999998</v>
      </c>
      <c r="K135" s="1">
        <v>-3.8809499999999999</v>
      </c>
      <c r="L135" s="1">
        <v>-8.4697600000000008</v>
      </c>
      <c r="M135" s="2">
        <f t="shared" si="138"/>
        <v>-7.5567121752011523</v>
      </c>
      <c r="N135" s="3">
        <f t="shared" si="139"/>
        <v>-1.5596100515174349E-2</v>
      </c>
      <c r="O135" s="2">
        <f t="shared" si="140"/>
        <v>-1.1088344835511545</v>
      </c>
      <c r="P135" s="9">
        <f t="shared" si="141"/>
        <v>-0.19578665875230605</v>
      </c>
    </row>
    <row r="136" spans="1:32" x14ac:dyDescent="0.25">
      <c r="A136" s="1" t="s">
        <v>562</v>
      </c>
      <c r="B136" s="1" t="s">
        <v>563</v>
      </c>
      <c r="C136" s="1" t="s">
        <v>16</v>
      </c>
      <c r="D136" s="1" t="s">
        <v>550</v>
      </c>
      <c r="E136" s="1" t="s">
        <v>572</v>
      </c>
      <c r="F136" s="1" t="s">
        <v>573</v>
      </c>
      <c r="G136" s="1" t="s">
        <v>8</v>
      </c>
      <c r="H136" s="1">
        <v>4387.2059650000001</v>
      </c>
      <c r="I136" s="1">
        <v>4387.8404659999997</v>
      </c>
      <c r="J136" s="1">
        <v>-2.0262500000000001</v>
      </c>
      <c r="K136" s="1">
        <v>-3.88375</v>
      </c>
      <c r="L136" s="1">
        <v>-8.4582899999999999</v>
      </c>
      <c r="M136" s="2">
        <f t="shared" si="138"/>
        <v>-7.5452316130839581</v>
      </c>
      <c r="N136" s="3">
        <f t="shared" si="139"/>
        <v>-2.423137746387205E-2</v>
      </c>
      <c r="O136" s="2">
        <f t="shared" si="140"/>
        <v>-1.0920630758565402</v>
      </c>
      <c r="P136" s="9">
        <f t="shared" si="141"/>
        <v>-0.17900468894049837</v>
      </c>
    </row>
    <row r="137" spans="1:32" x14ac:dyDescent="0.25">
      <c r="A137" s="1" t="s">
        <v>562</v>
      </c>
      <c r="B137" s="1" t="s">
        <v>563</v>
      </c>
      <c r="C137" s="1" t="s">
        <v>16</v>
      </c>
      <c r="D137" s="1" t="s">
        <v>550</v>
      </c>
      <c r="E137" s="1" t="s">
        <v>570</v>
      </c>
      <c r="F137" s="1" t="s">
        <v>571</v>
      </c>
      <c r="G137" s="1" t="s">
        <v>8</v>
      </c>
      <c r="H137" s="1">
        <v>4339.8370830000003</v>
      </c>
      <c r="I137" s="1">
        <v>4349.454581</v>
      </c>
      <c r="J137" s="1">
        <v>-2.0110700000000001</v>
      </c>
      <c r="K137" s="1">
        <v>-3.8837299999999999</v>
      </c>
      <c r="L137" s="1">
        <v>-8.4950100000000006</v>
      </c>
      <c r="M137" s="2">
        <f t="shared" si="138"/>
        <v>-7.5819854265923858</v>
      </c>
      <c r="N137" s="3">
        <f t="shared" si="139"/>
        <v>-9.0616969211607667E-3</v>
      </c>
      <c r="O137" s="2">
        <f t="shared" si="140"/>
        <v>-1.1288209430068452</v>
      </c>
      <c r="P137" s="9">
        <f t="shared" si="141"/>
        <v>-0.21579636959923043</v>
      </c>
    </row>
    <row r="138" spans="1:32" x14ac:dyDescent="0.25">
      <c r="A138" s="1" t="s">
        <v>562</v>
      </c>
      <c r="B138" s="1" t="s">
        <v>563</v>
      </c>
      <c r="C138" s="1" t="s">
        <v>16</v>
      </c>
      <c r="D138" s="1" t="s">
        <v>550</v>
      </c>
      <c r="E138" s="1" t="s">
        <v>568</v>
      </c>
      <c r="F138" s="1" t="s">
        <v>569</v>
      </c>
      <c r="G138" s="1" t="s">
        <v>8</v>
      </c>
      <c r="H138" s="1">
        <v>4295.1278350000002</v>
      </c>
      <c r="I138" s="1">
        <v>4314.5858680000001</v>
      </c>
      <c r="J138" s="1">
        <v>-2.0128900000000001</v>
      </c>
      <c r="K138" s="1">
        <v>-3.8815200000000001</v>
      </c>
      <c r="L138" s="1">
        <v>-8.3912600000000008</v>
      </c>
      <c r="M138" s="2">
        <f t="shared" si="138"/>
        <v>-7.4781398886976103</v>
      </c>
      <c r="N138" s="3">
        <f t="shared" si="139"/>
        <v>-1.2021996339383723E-2</v>
      </c>
      <c r="O138" s="2">
        <f t="shared" si="140"/>
        <v>-1.0292552673262128</v>
      </c>
      <c r="P138" s="9">
        <f t="shared" si="141"/>
        <v>-0.11613515602382218</v>
      </c>
    </row>
    <row r="139" spans="1:32" x14ac:dyDescent="0.25">
      <c r="A139" s="1" t="s">
        <v>562</v>
      </c>
      <c r="B139" s="1" t="s">
        <v>563</v>
      </c>
      <c r="C139" s="1" t="s">
        <v>16</v>
      </c>
      <c r="D139" s="1" t="s">
        <v>550</v>
      </c>
      <c r="E139" s="1" t="s">
        <v>566</v>
      </c>
      <c r="F139" s="1" t="s">
        <v>567</v>
      </c>
      <c r="G139" s="1" t="s">
        <v>8</v>
      </c>
      <c r="H139" s="1">
        <v>4251.69704</v>
      </c>
      <c r="I139" s="1">
        <v>4279.0421130000004</v>
      </c>
      <c r="J139" s="1">
        <v>-2.0050500000000002</v>
      </c>
      <c r="K139" s="1">
        <v>-3.88748</v>
      </c>
      <c r="L139" s="1">
        <v>-8.5121300000000009</v>
      </c>
      <c r="M139" s="2">
        <f t="shared" si="138"/>
        <v>-7.5991211914960832</v>
      </c>
      <c r="N139" s="3">
        <f t="shared" si="139"/>
        <v>-1.1067969109466169E-3</v>
      </c>
      <c r="O139" s="2">
        <f t="shared" si="140"/>
        <v>-1.1388408642964363</v>
      </c>
      <c r="P139" s="9">
        <f t="shared" si="141"/>
        <v>-0.22583205579251864</v>
      </c>
    </row>
    <row r="140" spans="1:32" x14ac:dyDescent="0.25">
      <c r="A140" s="1" t="s">
        <v>562</v>
      </c>
      <c r="B140" s="1" t="s">
        <v>563</v>
      </c>
      <c r="C140" s="1" t="s">
        <v>16</v>
      </c>
      <c r="D140" s="1" t="s">
        <v>550</v>
      </c>
      <c r="E140" s="1" t="s">
        <v>564</v>
      </c>
      <c r="F140" s="1" t="s">
        <v>565</v>
      </c>
      <c r="G140" s="1" t="s">
        <v>8</v>
      </c>
      <c r="H140" s="1">
        <v>4205.1381170000004</v>
      </c>
      <c r="I140" s="1">
        <v>4187.0144600000003</v>
      </c>
      <c r="J140" s="1">
        <v>-2.0104799999999998</v>
      </c>
      <c r="K140" s="1">
        <v>-3.88341</v>
      </c>
      <c r="L140" s="1">
        <v>-8.5098400000000005</v>
      </c>
      <c r="M140" s="2">
        <f t="shared" si="138"/>
        <v>-7.5968290827560514</v>
      </c>
      <c r="N140" s="3">
        <f t="shared" si="139"/>
        <v>-8.6368082251229161E-3</v>
      </c>
      <c r="O140" s="2">
        <f t="shared" si="140"/>
        <v>-1.1442568175039733</v>
      </c>
      <c r="P140" s="9">
        <f t="shared" si="141"/>
        <v>-0.23124590026002423</v>
      </c>
    </row>
    <row r="141" spans="1:32" x14ac:dyDescent="0.25">
      <c r="J141" s="4">
        <f t="shared" ref="J141:P141" si="142">AVERAGE(J132:J140)</f>
        <v>-2.0120455555555559</v>
      </c>
      <c r="K141" s="4">
        <f t="shared" si="142"/>
        <v>-3.8837166666666669</v>
      </c>
      <c r="L141" s="4">
        <f t="shared" si="142"/>
        <v>-8.4749422222222215</v>
      </c>
      <c r="M141" s="4">
        <f t="shared" si="142"/>
        <v>-7.5618991694580773</v>
      </c>
      <c r="N141" s="4">
        <f t="shared" si="142"/>
        <v>-1.0044131533472524E-2</v>
      </c>
      <c r="O141" s="4">
        <f t="shared" si="142"/>
        <v>-1.1087784139556212</v>
      </c>
      <c r="P141" s="4">
        <f t="shared" si="142"/>
        <v>-0.1957353611914773</v>
      </c>
      <c r="R141" s="18">
        <f>1000*((1+J141/1000)/(1+AVERAGE(J$129,J$161)/1000)-1)</f>
        <v>0.59927942050408411</v>
      </c>
      <c r="S141" s="18">
        <f t="shared" ref="S141" si="143">1000*((1+K141/1000)/(1+AVERAGE(K$129,K$161)/1000)-1)</f>
        <v>1.3533352414594191</v>
      </c>
      <c r="T141" s="18">
        <f t="shared" ref="T141" si="144">1000*((1+L141/1000)/(1+AVERAGE(L$129,L$161)/1000)-1)</f>
        <v>3.2506226674995364</v>
      </c>
      <c r="U141" s="18">
        <f t="shared" ref="U141" si="145">1000*((1+M141/1000)/(1+AVERAGE(M$129,M$161)/1000)-1)</f>
        <v>3.2506226674997585</v>
      </c>
      <c r="V141" s="20">
        <f t="shared" ref="V141" si="146">S141-1000*((1+R141/1000)^1.9-1)</f>
        <v>0.2143972875050526</v>
      </c>
      <c r="W141" s="19">
        <f t="shared" ref="W141" si="147">T141-1000*((1+R141/1000)^1.9-1)</f>
        <v>2.11168471354517</v>
      </c>
      <c r="Y141" s="5" t="str">
        <f>A140</f>
        <v>SF17966</v>
      </c>
      <c r="Z141" s="5" t="str">
        <f>B140</f>
        <v>MURCHISON S 0 A</v>
      </c>
      <c r="AA141" s="22">
        <f>1000*((1+R141/1000)*(1-0.401/1000)^0.515*(1+0.116/1000)-1)</f>
        <v>0.50866610624056285</v>
      </c>
      <c r="AB141" s="22">
        <f>1000*((1+S141/1000)*(1-0.401/1000)-1)</f>
        <v>0.95179255402766394</v>
      </c>
      <c r="AC141" s="22">
        <f>1000*((1+T141/1000)*(1-0.401/1000)^1.9*(1-0.796/1000)-1)</f>
        <v>1.6884047900740384</v>
      </c>
      <c r="AD141" s="22">
        <f>1000*((1+U141/1000)*(1-0.401/1000)^1.9*(1-0.796/1000)-1)</f>
        <v>1.6884047900742605</v>
      </c>
      <c r="AE141" s="19">
        <f t="shared" ref="AE141" si="148">AB141-1000*((1+AA141/1000)^1.9-1)</f>
        <v>-1.4894267811538242E-2</v>
      </c>
      <c r="AF141" s="19">
        <f t="shared" ref="AF141" si="149">AC141-1000*((1+AA141/1000)^1.9-1)</f>
        <v>0.72171796823483625</v>
      </c>
    </row>
    <row r="142" spans="1:32" ht="13.8" thickBot="1" x14ac:dyDescent="0.3">
      <c r="J142" s="14">
        <f>STDEV(J132:J140)</f>
        <v>6.161761337294523E-3</v>
      </c>
      <c r="K142" s="14">
        <f t="shared" ref="K142:P142" si="150">STDEV(K132:K140)</f>
        <v>2.2820385623385192E-3</v>
      </c>
      <c r="L142" s="14">
        <f t="shared" si="150"/>
        <v>5.2310542861304959E-2</v>
      </c>
      <c r="M142" s="14">
        <f t="shared" si="150"/>
        <v>5.2358712877148425E-2</v>
      </c>
      <c r="N142" s="14">
        <f t="shared" si="150"/>
        <v>6.66944895348819E-3</v>
      </c>
      <c r="O142" s="14">
        <f t="shared" si="150"/>
        <v>5.1756875458113721E-2</v>
      </c>
      <c r="P142" s="14">
        <f t="shared" si="150"/>
        <v>5.1804882279053534E-2</v>
      </c>
      <c r="R142" s="21">
        <f>J142</f>
        <v>6.161761337294523E-3</v>
      </c>
      <c r="S142" s="21">
        <f t="shared" ref="S142" si="151">K142</f>
        <v>2.2820385623385192E-3</v>
      </c>
      <c r="T142" s="21">
        <f t="shared" ref="T142" si="152">L142</f>
        <v>5.2310542861304959E-2</v>
      </c>
      <c r="U142" s="21">
        <f t="shared" ref="U142" si="153">M142</f>
        <v>5.2358712877148425E-2</v>
      </c>
      <c r="V142" s="21">
        <f t="shared" ref="V142" si="154">N142</f>
        <v>6.66944895348819E-3</v>
      </c>
      <c r="W142" s="21">
        <f t="shared" ref="W142" si="155">O142</f>
        <v>5.1756875458113721E-2</v>
      </c>
      <c r="AA142" s="23">
        <f>R142</f>
        <v>6.161761337294523E-3</v>
      </c>
      <c r="AB142" s="23">
        <f t="shared" ref="AB142" si="156">S142</f>
        <v>2.2820385623385192E-3</v>
      </c>
      <c r="AC142" s="23">
        <f t="shared" ref="AC142" si="157">T142</f>
        <v>5.2310542861304959E-2</v>
      </c>
      <c r="AD142" s="23">
        <f t="shared" ref="AD142" si="158">U142</f>
        <v>5.2358712877148425E-2</v>
      </c>
      <c r="AE142" s="23">
        <f t="shared" ref="AE142" si="159">V142</f>
        <v>6.66944895348819E-3</v>
      </c>
      <c r="AF142" s="23">
        <f t="shared" ref="AF142" si="160">W142</f>
        <v>5.1756875458113721E-2</v>
      </c>
    </row>
    <row r="144" spans="1:32" x14ac:dyDescent="0.25">
      <c r="A144" s="1" t="s">
        <v>582</v>
      </c>
      <c r="B144" s="1" t="s">
        <v>583</v>
      </c>
      <c r="C144" s="1" t="s">
        <v>16</v>
      </c>
      <c r="D144" s="1" t="s">
        <v>550</v>
      </c>
      <c r="E144" s="1" t="s">
        <v>600</v>
      </c>
      <c r="F144" s="1" t="s">
        <v>601</v>
      </c>
      <c r="G144" s="1" t="s">
        <v>8</v>
      </c>
      <c r="H144" s="1">
        <v>4288.3119189999998</v>
      </c>
      <c r="I144" s="1">
        <v>4243.9622179999997</v>
      </c>
      <c r="J144" s="1">
        <v>-2.4552700000000001</v>
      </c>
      <c r="K144" s="1">
        <v>-4.7503399999999996</v>
      </c>
      <c r="L144" s="1">
        <v>-9.9199000000000002</v>
      </c>
      <c r="M144" s="2">
        <f t="shared" ref="M144:M152" si="161">((1+L144/1000)/(1-0.92/1000)-1)*1000</f>
        <v>-9.0081875325298544</v>
      </c>
      <c r="N144" s="3">
        <f t="shared" ref="N144:N152" si="162">J144-1000*((1+K144/1000)^0.515-1)</f>
        <v>-6.0200760443236412E-3</v>
      </c>
      <c r="O144" s="2">
        <f t="shared" ref="O144:O152" si="163">L144-1000*((1+K144/1000)^1.9-1)</f>
        <v>-0.91355075830225907</v>
      </c>
      <c r="P144" s="9">
        <f t="shared" ref="P144:P152" si="164">M144-1000*((1+K144/1000)^1.9-1)</f>
        <v>-1.8382908321132874E-3</v>
      </c>
    </row>
    <row r="145" spans="1:32" x14ac:dyDescent="0.25">
      <c r="A145" s="1" t="s">
        <v>582</v>
      </c>
      <c r="B145" s="1" t="s">
        <v>583</v>
      </c>
      <c r="C145" s="1" t="s">
        <v>16</v>
      </c>
      <c r="D145" s="1" t="s">
        <v>550</v>
      </c>
      <c r="E145" s="1" t="s">
        <v>598</v>
      </c>
      <c r="F145" s="1" t="s">
        <v>599</v>
      </c>
      <c r="G145" s="1" t="s">
        <v>8</v>
      </c>
      <c r="H145" s="1">
        <v>4230.6735870000002</v>
      </c>
      <c r="I145" s="1">
        <v>4289.9167580000003</v>
      </c>
      <c r="J145" s="1">
        <v>-2.4777300000000002</v>
      </c>
      <c r="K145" s="1">
        <v>-4.7616800000000001</v>
      </c>
      <c r="L145" s="1">
        <v>-10.14622</v>
      </c>
      <c r="M145" s="2">
        <f t="shared" si="161"/>
        <v>-9.2347159386635411</v>
      </c>
      <c r="N145" s="3">
        <f t="shared" si="162"/>
        <v>-2.2626457131624811E-2</v>
      </c>
      <c r="O145" s="2">
        <f t="shared" si="163"/>
        <v>-1.1184170059641723</v>
      </c>
      <c r="P145" s="9">
        <f t="shared" si="164"/>
        <v>-0.20691294462771381</v>
      </c>
    </row>
    <row r="146" spans="1:32" x14ac:dyDescent="0.25">
      <c r="A146" s="1" t="s">
        <v>582</v>
      </c>
      <c r="B146" s="1" t="s">
        <v>583</v>
      </c>
      <c r="C146" s="1" t="s">
        <v>16</v>
      </c>
      <c r="D146" s="1" t="s">
        <v>550</v>
      </c>
      <c r="E146" s="1" t="s">
        <v>596</v>
      </c>
      <c r="F146" s="1" t="s">
        <v>597</v>
      </c>
      <c r="G146" s="1" t="s">
        <v>8</v>
      </c>
      <c r="H146" s="1">
        <v>4177.8308710000001</v>
      </c>
      <c r="I146" s="1">
        <v>4130.1356189999997</v>
      </c>
      <c r="J146" s="1">
        <v>-2.4667400000000002</v>
      </c>
      <c r="K146" s="1">
        <v>-4.7626400000000002</v>
      </c>
      <c r="L146" s="1">
        <v>-10.06912</v>
      </c>
      <c r="M146" s="2">
        <f t="shared" si="161"/>
        <v>-9.1575449413460177</v>
      </c>
      <c r="N146" s="3">
        <f t="shared" si="162"/>
        <v>-1.1140911188122882E-2</v>
      </c>
      <c r="O146" s="2">
        <f t="shared" si="163"/>
        <v>-1.039500825390574</v>
      </c>
      <c r="P146" s="9">
        <f t="shared" si="164"/>
        <v>-0.12792576673659184</v>
      </c>
    </row>
    <row r="147" spans="1:32" x14ac:dyDescent="0.25">
      <c r="A147" s="1" t="s">
        <v>582</v>
      </c>
      <c r="B147" s="1" t="s">
        <v>583</v>
      </c>
      <c r="C147" s="1" t="s">
        <v>16</v>
      </c>
      <c r="D147" s="1" t="s">
        <v>550</v>
      </c>
      <c r="E147" s="1" t="s">
        <v>594</v>
      </c>
      <c r="F147" s="1" t="s">
        <v>595</v>
      </c>
      <c r="G147" s="1" t="s">
        <v>8</v>
      </c>
      <c r="H147" s="1">
        <v>4130.7606610000003</v>
      </c>
      <c r="I147" s="1">
        <v>4097.4974240000001</v>
      </c>
      <c r="J147" s="1">
        <v>-2.47214</v>
      </c>
      <c r="K147" s="1">
        <v>-4.7580400000000003</v>
      </c>
      <c r="L147" s="1">
        <v>-10.01446</v>
      </c>
      <c r="M147" s="2">
        <f t="shared" si="161"/>
        <v>-9.1028346078391174</v>
      </c>
      <c r="N147" s="3">
        <f t="shared" si="162"/>
        <v>-1.8915400060870002E-2</v>
      </c>
      <c r="O147" s="2">
        <f t="shared" si="163"/>
        <v>-0.99354337162809969</v>
      </c>
      <c r="P147" s="9">
        <f t="shared" si="164"/>
        <v>-8.191797946721735E-2</v>
      </c>
    </row>
    <row r="148" spans="1:32" x14ac:dyDescent="0.25">
      <c r="A148" s="1" t="s">
        <v>582</v>
      </c>
      <c r="B148" s="1" t="s">
        <v>583</v>
      </c>
      <c r="C148" s="1" t="s">
        <v>16</v>
      </c>
      <c r="D148" s="1" t="s">
        <v>550</v>
      </c>
      <c r="E148" s="1" t="s">
        <v>592</v>
      </c>
      <c r="F148" s="1" t="s">
        <v>593</v>
      </c>
      <c r="G148" s="1" t="s">
        <v>8</v>
      </c>
      <c r="H148" s="1">
        <v>4083.5018730000002</v>
      </c>
      <c r="I148" s="1">
        <v>4091.8311410000001</v>
      </c>
      <c r="J148" s="1">
        <v>-2.4713799999999999</v>
      </c>
      <c r="K148" s="1">
        <v>-4.7603600000000004</v>
      </c>
      <c r="L148" s="1">
        <v>-10.095000000000001</v>
      </c>
      <c r="M148" s="2">
        <f t="shared" si="161"/>
        <v>-9.1834487728710279</v>
      </c>
      <c r="N148" s="3">
        <f t="shared" si="162"/>
        <v>-1.6957832425145369E-2</v>
      </c>
      <c r="O148" s="2">
        <f t="shared" si="163"/>
        <v>-1.0696942568270504</v>
      </c>
      <c r="P148" s="9">
        <f t="shared" si="164"/>
        <v>-0.1581430296980777</v>
      </c>
    </row>
    <row r="149" spans="1:32" x14ac:dyDescent="0.25">
      <c r="A149" s="1" t="s">
        <v>582</v>
      </c>
      <c r="B149" s="1" t="s">
        <v>583</v>
      </c>
      <c r="C149" s="1" t="s">
        <v>16</v>
      </c>
      <c r="D149" s="1" t="s">
        <v>550</v>
      </c>
      <c r="E149" s="1" t="s">
        <v>590</v>
      </c>
      <c r="F149" s="1" t="s">
        <v>591</v>
      </c>
      <c r="G149" s="1" t="s">
        <v>8</v>
      </c>
      <c r="H149" s="1">
        <v>4036.0631440000002</v>
      </c>
      <c r="I149" s="1">
        <v>4057.501589</v>
      </c>
      <c r="J149" s="1">
        <v>-2.4706000000000001</v>
      </c>
      <c r="K149" s="1">
        <v>-4.7617200000000004</v>
      </c>
      <c r="L149" s="1">
        <v>-10.00576</v>
      </c>
      <c r="M149" s="2">
        <f t="shared" si="161"/>
        <v>-9.094126596468687</v>
      </c>
      <c r="N149" s="3">
        <f t="shared" si="162"/>
        <v>-1.5475809388553863E-2</v>
      </c>
      <c r="O149" s="2">
        <f t="shared" si="163"/>
        <v>-0.97788133174217329</v>
      </c>
      <c r="P149" s="9">
        <f t="shared" si="164"/>
        <v>-6.6247928210859897E-2</v>
      </c>
    </row>
    <row r="150" spans="1:32" x14ac:dyDescent="0.25">
      <c r="A150" s="1" t="s">
        <v>582</v>
      </c>
      <c r="B150" s="1" t="s">
        <v>583</v>
      </c>
      <c r="C150" s="1" t="s">
        <v>16</v>
      </c>
      <c r="D150" s="1" t="s">
        <v>550</v>
      </c>
      <c r="E150" s="1" t="s">
        <v>588</v>
      </c>
      <c r="F150" s="1" t="s">
        <v>589</v>
      </c>
      <c r="G150" s="1" t="s">
        <v>8</v>
      </c>
      <c r="H150" s="1">
        <v>3989.1296109999998</v>
      </c>
      <c r="I150" s="1">
        <v>3996.12835</v>
      </c>
      <c r="J150" s="1">
        <v>-2.4664100000000002</v>
      </c>
      <c r="K150" s="1">
        <v>-4.7654500000000004</v>
      </c>
      <c r="L150" s="1">
        <v>-10.102930000000001</v>
      </c>
      <c r="M150" s="2">
        <f t="shared" si="161"/>
        <v>-9.1913860751891008</v>
      </c>
      <c r="N150" s="3">
        <f t="shared" si="162"/>
        <v>-9.3604055840503797E-3</v>
      </c>
      <c r="O150" s="2">
        <f t="shared" si="163"/>
        <v>-1.0679947225658477</v>
      </c>
      <c r="P150" s="9">
        <f t="shared" si="164"/>
        <v>-0.15645079775494786</v>
      </c>
    </row>
    <row r="151" spans="1:32" x14ac:dyDescent="0.25">
      <c r="A151" s="1" t="s">
        <v>582</v>
      </c>
      <c r="B151" s="1" t="s">
        <v>583</v>
      </c>
      <c r="C151" s="1" t="s">
        <v>16</v>
      </c>
      <c r="D151" s="1" t="s">
        <v>550</v>
      </c>
      <c r="E151" s="1" t="s">
        <v>586</v>
      </c>
      <c r="F151" s="1" t="s">
        <v>587</v>
      </c>
      <c r="G151" s="1" t="s">
        <v>8</v>
      </c>
      <c r="H151" s="1">
        <v>3946.968296</v>
      </c>
      <c r="I151" s="1">
        <v>3964.7612439999998</v>
      </c>
      <c r="J151" s="1">
        <v>-2.46909</v>
      </c>
      <c r="K151" s="1">
        <v>-4.7580400000000003</v>
      </c>
      <c r="L151" s="1">
        <v>-10.129759999999999</v>
      </c>
      <c r="M151" s="2">
        <f t="shared" si="161"/>
        <v>-9.2182407815190039</v>
      </c>
      <c r="N151" s="3">
        <f t="shared" si="162"/>
        <v>-1.5865400060870005E-2</v>
      </c>
      <c r="O151" s="2">
        <f t="shared" si="163"/>
        <v>-1.1088433716280992</v>
      </c>
      <c r="P151" s="9">
        <f t="shared" si="164"/>
        <v>-0.19732415314710394</v>
      </c>
    </row>
    <row r="152" spans="1:32" x14ac:dyDescent="0.25">
      <c r="A152" s="1" t="s">
        <v>582</v>
      </c>
      <c r="B152" s="1" t="s">
        <v>583</v>
      </c>
      <c r="C152" s="1" t="s">
        <v>16</v>
      </c>
      <c r="D152" s="1" t="s">
        <v>550</v>
      </c>
      <c r="E152" s="1" t="s">
        <v>584</v>
      </c>
      <c r="F152" s="1" t="s">
        <v>585</v>
      </c>
      <c r="G152" s="1" t="s">
        <v>8</v>
      </c>
      <c r="H152" s="1">
        <v>3904.0297110000001</v>
      </c>
      <c r="I152" s="1">
        <v>3900.8149060000001</v>
      </c>
      <c r="J152" s="1">
        <v>-2.4680900000000001</v>
      </c>
      <c r="K152" s="1">
        <v>-4.75929</v>
      </c>
      <c r="L152" s="1">
        <v>-10.049340000000001</v>
      </c>
      <c r="M152" s="2">
        <f t="shared" si="161"/>
        <v>-9.1377467269888601</v>
      </c>
      <c r="N152" s="3">
        <f t="shared" si="162"/>
        <v>-1.4220159046140601E-2</v>
      </c>
      <c r="O152" s="2">
        <f t="shared" si="163"/>
        <v>-1.026058545699021</v>
      </c>
      <c r="P152" s="9">
        <f t="shared" si="164"/>
        <v>-0.11446527268788032</v>
      </c>
    </row>
    <row r="153" spans="1:32" x14ac:dyDescent="0.25">
      <c r="J153" s="4">
        <f t="shared" ref="J153:P153" si="165">AVERAGE(J144:J152)</f>
        <v>-2.4686055555555555</v>
      </c>
      <c r="K153" s="4">
        <f t="shared" si="165"/>
        <v>-4.7597288888888896</v>
      </c>
      <c r="L153" s="4">
        <f t="shared" si="165"/>
        <v>-10.059165555555555</v>
      </c>
      <c r="M153" s="4">
        <f t="shared" si="165"/>
        <v>-9.1475813303794684</v>
      </c>
      <c r="N153" s="4">
        <f t="shared" si="165"/>
        <v>-1.4509161214411283E-2</v>
      </c>
      <c r="O153" s="4">
        <f t="shared" si="165"/>
        <v>-1.0350537988608108</v>
      </c>
      <c r="P153" s="4">
        <f t="shared" si="165"/>
        <v>-0.12346957368472289</v>
      </c>
      <c r="R153" s="18">
        <f>1000*((1+J153/1000)/(1+AVERAGE(J$129,J$161)/1000)-1)</f>
        <v>0.14152479032270016</v>
      </c>
      <c r="S153" s="18">
        <f t="shared" ref="S153:U153" si="166">1000*((1+K153/1000)/(1+AVERAGE(K$129,K$161)/1000)-1)</f>
        <v>0.47271741087939745</v>
      </c>
      <c r="T153" s="18">
        <f t="shared" si="166"/>
        <v>1.6476646452654453</v>
      </c>
      <c r="U153" s="18">
        <f t="shared" si="166"/>
        <v>1.6476646452654453</v>
      </c>
      <c r="V153" s="20">
        <f t="shared" ref="V153" si="167">S153-1000*((1+R153/1000)^1.9-1)</f>
        <v>0.20380318432433597</v>
      </c>
      <c r="W153" s="19">
        <f t="shared" ref="W153" si="168">T153-1000*((1+R153/1000)^1.9-1)</f>
        <v>1.3787504187103838</v>
      </c>
      <c r="Y153" s="5" t="str">
        <f>A152</f>
        <v>SF17967</v>
      </c>
      <c r="Z153" s="5" t="str">
        <f>B152</f>
        <v>MURCHISON S 0 D</v>
      </c>
      <c r="AA153" s="22">
        <f>1000*((1+R153/1000)*(1-0.401/1000)^0.515*(1+0.116/1000)-1)</f>
        <v>5.095292988088751E-2</v>
      </c>
      <c r="AB153" s="22">
        <f>1000*((1+S153/1000)*(1-0.401/1000)-1)</f>
        <v>7.1527851197572545E-2</v>
      </c>
      <c r="AC153" s="22">
        <f>1000*((1+T153/1000)*(1-0.401/1000)^1.9*(1-0.796/1000)-1)</f>
        <v>8.7942823782993784E-2</v>
      </c>
      <c r="AD153" s="22">
        <f>1000*((1+U153/1000)*(1-0.401/1000)^1.9*(1-0.796/1000)-1)</f>
        <v>8.7942823782993784E-2</v>
      </c>
      <c r="AE153" s="19">
        <f t="shared" ref="AE153" si="169">AB153-1000*((1+AA153/1000)^1.9-1)</f>
        <v>-2.5284935324165758E-2</v>
      </c>
      <c r="AF153" s="19">
        <f t="shared" ref="AF153" si="170">AC153-1000*((1+AA153/1000)^1.9-1)</f>
        <v>-8.869962738744519E-3</v>
      </c>
    </row>
    <row r="154" spans="1:32" ht="13.8" thickBot="1" x14ac:dyDescent="0.3">
      <c r="J154" s="14">
        <f>STDEV(J144:J152)</f>
        <v>6.0628110458580053E-3</v>
      </c>
      <c r="K154" s="14">
        <f t="shared" ref="K154:P154" si="171">STDEV(K144:K152)</f>
        <v>4.2341452633457167E-3</v>
      </c>
      <c r="L154" s="14">
        <f t="shared" si="171"/>
        <v>7.0889661995087533E-2</v>
      </c>
      <c r="M154" s="14">
        <f t="shared" si="171"/>
        <v>7.0954940540405201E-2</v>
      </c>
      <c r="N154" s="14">
        <f t="shared" si="171"/>
        <v>5.0507189963184956E-3</v>
      </c>
      <c r="O154" s="14">
        <f t="shared" si="171"/>
        <v>6.5702813091637127E-2</v>
      </c>
      <c r="P154" s="14">
        <f t="shared" si="171"/>
        <v>6.5767830765748103E-2</v>
      </c>
      <c r="R154" s="21">
        <f>J154</f>
        <v>6.0628110458580053E-3</v>
      </c>
      <c r="S154" s="21">
        <f t="shared" ref="S154" si="172">K154</f>
        <v>4.2341452633457167E-3</v>
      </c>
      <c r="T154" s="21">
        <f t="shared" ref="T154" si="173">L154</f>
        <v>7.0889661995087533E-2</v>
      </c>
      <c r="U154" s="21">
        <f t="shared" ref="U154" si="174">M154</f>
        <v>7.0954940540405201E-2</v>
      </c>
      <c r="V154" s="21">
        <f t="shared" ref="V154" si="175">N154</f>
        <v>5.0507189963184956E-3</v>
      </c>
      <c r="W154" s="21">
        <f t="shared" ref="W154" si="176">O154</f>
        <v>6.5702813091637127E-2</v>
      </c>
      <c r="AA154" s="23">
        <f>R154</f>
        <v>6.0628110458580053E-3</v>
      </c>
      <c r="AB154" s="23">
        <f t="shared" ref="AB154" si="177">S154</f>
        <v>4.2341452633457167E-3</v>
      </c>
      <c r="AC154" s="23">
        <f t="shared" ref="AC154" si="178">T154</f>
        <v>7.0889661995087533E-2</v>
      </c>
      <c r="AD154" s="23">
        <f t="shared" ref="AD154" si="179">U154</f>
        <v>7.0954940540405201E-2</v>
      </c>
      <c r="AE154" s="23">
        <f t="shared" ref="AE154" si="180">V154</f>
        <v>5.0507189963184956E-3</v>
      </c>
      <c r="AF154" s="23">
        <f t="shared" ref="AF154" si="181">W154</f>
        <v>6.5702813091637127E-2</v>
      </c>
    </row>
    <row r="156" spans="1:32" x14ac:dyDescent="0.25">
      <c r="A156" s="1" t="s">
        <v>602</v>
      </c>
      <c r="B156" s="1" t="s">
        <v>19</v>
      </c>
      <c r="C156" s="1" t="s">
        <v>16</v>
      </c>
      <c r="D156" s="1" t="s">
        <v>550</v>
      </c>
      <c r="E156" s="1" t="s">
        <v>611</v>
      </c>
      <c r="F156" s="1" t="s">
        <v>612</v>
      </c>
      <c r="G156" s="1" t="s">
        <v>7</v>
      </c>
      <c r="H156" s="1">
        <v>4360.5396030000002</v>
      </c>
      <c r="I156" s="1">
        <v>4349.4569849999998</v>
      </c>
      <c r="J156" s="1">
        <v>-2.6101899999999998</v>
      </c>
      <c r="K156" s="1">
        <v>-5.2368199999999998</v>
      </c>
      <c r="L156" s="1">
        <v>-11.690060000000001</v>
      </c>
      <c r="M156" s="2">
        <f>((1+L156/1000)/(1-0.92/1000)-1)*1000</f>
        <v>-10.779977579372989</v>
      </c>
      <c r="N156" s="3">
        <f>J156-1000*((1+K156/1000)^0.515-1)</f>
        <v>9.020615746697791E-2</v>
      </c>
      <c r="O156" s="2">
        <f>L156-1000*((1+K156/1000)^1.9-1)</f>
        <v>-1.7635538615386448</v>
      </c>
      <c r="P156" s="9">
        <f>M156-1000*((1+K156/1000)^1.9-1)</f>
        <v>-0.85347144091163329</v>
      </c>
    </row>
    <row r="157" spans="1:32" x14ac:dyDescent="0.25">
      <c r="A157" s="1" t="s">
        <v>602</v>
      </c>
      <c r="B157" s="1" t="s">
        <v>19</v>
      </c>
      <c r="C157" s="1" t="s">
        <v>16</v>
      </c>
      <c r="D157" s="1" t="s">
        <v>550</v>
      </c>
      <c r="E157" s="1" t="s">
        <v>609</v>
      </c>
      <c r="F157" s="1" t="s">
        <v>610</v>
      </c>
      <c r="G157" s="1" t="s">
        <v>7</v>
      </c>
      <c r="H157" s="1">
        <v>4310.3478429999996</v>
      </c>
      <c r="I157" s="1">
        <v>4308.7327489999998</v>
      </c>
      <c r="J157" s="1">
        <v>-2.6176699999999999</v>
      </c>
      <c r="K157" s="1">
        <v>-5.2341800000000003</v>
      </c>
      <c r="L157" s="1">
        <v>-11.63955</v>
      </c>
      <c r="M157" s="2">
        <f>((1+L157/1000)/(1-0.92/1000)-1)*1000</f>
        <v>-10.729421067382061</v>
      </c>
      <c r="N157" s="3">
        <f>J157-1000*((1+K157/1000)^0.515-1)</f>
        <v>8.1363091667968401E-2</v>
      </c>
      <c r="O157" s="2">
        <f>L157-1000*((1+K157/1000)^1.9-1)</f>
        <v>-1.7180362201985613</v>
      </c>
      <c r="P157" s="9">
        <f>M157-1000*((1+K157/1000)^1.9-1)</f>
        <v>-0.80790728758062258</v>
      </c>
    </row>
    <row r="158" spans="1:32" x14ac:dyDescent="0.25">
      <c r="A158" s="1" t="s">
        <v>602</v>
      </c>
      <c r="B158" s="1" t="s">
        <v>19</v>
      </c>
      <c r="C158" s="1" t="s">
        <v>16</v>
      </c>
      <c r="D158" s="1" t="s">
        <v>550</v>
      </c>
      <c r="E158" s="1" t="s">
        <v>607</v>
      </c>
      <c r="F158" s="1" t="s">
        <v>608</v>
      </c>
      <c r="G158" s="1" t="s">
        <v>7</v>
      </c>
      <c r="H158" s="1">
        <v>4285.010268</v>
      </c>
      <c r="I158" s="1">
        <v>4272.7855479999998</v>
      </c>
      <c r="J158" s="1">
        <v>-2.6037699999999999</v>
      </c>
      <c r="K158" s="1">
        <v>-5.2338100000000001</v>
      </c>
      <c r="L158" s="1">
        <v>-11.6746</v>
      </c>
      <c r="M158" s="2">
        <f>((1+L158/1000)/(1-0.92/1000)-1)*1000</f>
        <v>-10.76450334307555</v>
      </c>
      <c r="N158" s="3">
        <f>J158-1000*((1+K158/1000)^0.515-1)</f>
        <v>9.5072056071182409E-2</v>
      </c>
      <c r="O158" s="2">
        <f>L158-1000*((1+K158/1000)^1.9-1)</f>
        <v>-1.7537859077815448</v>
      </c>
      <c r="P158" s="9">
        <f>M158-1000*((1+K158/1000)^1.9-1)</f>
        <v>-0.84368925085709456</v>
      </c>
    </row>
    <row r="159" spans="1:32" x14ac:dyDescent="0.25">
      <c r="A159" s="1" t="s">
        <v>602</v>
      </c>
      <c r="B159" s="1" t="s">
        <v>19</v>
      </c>
      <c r="C159" s="1" t="s">
        <v>16</v>
      </c>
      <c r="D159" s="1" t="s">
        <v>550</v>
      </c>
      <c r="E159" s="1" t="s">
        <v>605</v>
      </c>
      <c r="F159" s="1" t="s">
        <v>606</v>
      </c>
      <c r="G159" s="1" t="s">
        <v>7</v>
      </c>
      <c r="H159" s="1">
        <v>4257.4908679999999</v>
      </c>
      <c r="I159" s="1">
        <v>4237.1945249999999</v>
      </c>
      <c r="J159" s="1">
        <v>-2.6144099999999999</v>
      </c>
      <c r="K159" s="1">
        <v>-5.2331399999999997</v>
      </c>
      <c r="L159" s="1">
        <v>-11.623799999999999</v>
      </c>
      <c r="M159" s="2">
        <f>((1+L159/1000)/(1-0.92/1000)-1)*1000</f>
        <v>-10.713656564038887</v>
      </c>
      <c r="N159" s="3">
        <f>J159-1000*((1+K159/1000)^0.515-1)</f>
        <v>8.4086126834926223E-2</v>
      </c>
      <c r="O159" s="2">
        <f>L159-1000*((1+K159/1000)^1.9-1)</f>
        <v>-1.7042529102172885</v>
      </c>
      <c r="P159" s="9">
        <f>M159-1000*((1+K159/1000)^1.9-1)</f>
        <v>-0.79410947425617628</v>
      </c>
    </row>
    <row r="160" spans="1:32" x14ac:dyDescent="0.25">
      <c r="A160" s="1" t="s">
        <v>602</v>
      </c>
      <c r="B160" s="1" t="s">
        <v>19</v>
      </c>
      <c r="C160" s="1" t="s">
        <v>16</v>
      </c>
      <c r="D160" s="1" t="s">
        <v>550</v>
      </c>
      <c r="E160" s="1" t="s">
        <v>603</v>
      </c>
      <c r="F160" s="1" t="s">
        <v>604</v>
      </c>
      <c r="G160" s="1" t="s">
        <v>7</v>
      </c>
      <c r="H160" s="1">
        <v>4221.7336859999996</v>
      </c>
      <c r="I160" s="1">
        <v>4204.4137300000002</v>
      </c>
      <c r="J160" s="1">
        <v>-2.6126900000000002</v>
      </c>
      <c r="K160" s="1">
        <v>-5.2355299999999998</v>
      </c>
      <c r="L160" s="1">
        <v>-11.671989999999999</v>
      </c>
      <c r="M160" s="2">
        <f>((1+L160/1000)/(1-0.92/1000)-1)*1000</f>
        <v>-10.761890939664397</v>
      </c>
      <c r="N160" s="3">
        <f>J160-1000*((1+K160/1000)^0.515-1)</f>
        <v>8.7040113732367974E-2</v>
      </c>
      <c r="O160" s="2">
        <f>L160-1000*((1+K160/1000)^1.9-1)</f>
        <v>-1.7479233080304528</v>
      </c>
      <c r="P160" s="9">
        <f>M160-1000*((1+K160/1000)^1.9-1)</f>
        <v>-0.83782424769485075</v>
      </c>
    </row>
    <row r="161" spans="1:16" x14ac:dyDescent="0.25">
      <c r="J161" s="4">
        <f t="shared" ref="J161:P161" si="182">AVERAGE(J156:J160)</f>
        <v>-2.6117460000000001</v>
      </c>
      <c r="K161" s="4">
        <f t="shared" si="182"/>
        <v>-5.2346960000000005</v>
      </c>
      <c r="L161" s="4">
        <f t="shared" si="182"/>
        <v>-11.66</v>
      </c>
      <c r="M161" s="4">
        <f t="shared" si="182"/>
        <v>-10.749889898706778</v>
      </c>
      <c r="N161" s="4">
        <f t="shared" si="182"/>
        <v>8.7553509154684586E-2</v>
      </c>
      <c r="O161" s="4">
        <f t="shared" si="182"/>
        <v>-1.7375104415532985</v>
      </c>
      <c r="P161" s="4">
        <f t="shared" si="182"/>
        <v>-0.82740034026007547</v>
      </c>
    </row>
    <row r="162" spans="1:16" ht="13.8" thickBot="1" x14ac:dyDescent="0.3">
      <c r="J162" s="14">
        <f>STDEV(J156:J160)</f>
        <v>5.2230144552739156E-3</v>
      </c>
      <c r="K162" s="14">
        <f t="shared" ref="K162:P162" si="183">STDEV(K156:K160)</f>
        <v>1.4730342833755958E-3</v>
      </c>
      <c r="L162" s="14">
        <f t="shared" si="183"/>
        <v>2.7336633845446687E-2</v>
      </c>
      <c r="M162" s="14">
        <f t="shared" si="183"/>
        <v>2.7361806707583487E-2</v>
      </c>
      <c r="N162" s="14">
        <f t="shared" si="183"/>
        <v>5.3425807077469968E-3</v>
      </c>
      <c r="O162" s="14">
        <f t="shared" si="183"/>
        <v>2.5183759656224641E-2</v>
      </c>
      <c r="P162" s="14">
        <f t="shared" si="183"/>
        <v>2.5208875450342876E-2</v>
      </c>
    </row>
    <row r="164" spans="1:16" x14ac:dyDescent="0.25">
      <c r="A164" s="1" t="s">
        <v>613</v>
      </c>
      <c r="B164" s="1" t="s">
        <v>19</v>
      </c>
      <c r="C164" s="1" t="s">
        <v>16</v>
      </c>
      <c r="D164" s="1" t="s">
        <v>614</v>
      </c>
      <c r="E164" s="1" t="s">
        <v>622</v>
      </c>
      <c r="F164" s="1" t="s">
        <v>623</v>
      </c>
      <c r="G164" s="1" t="s">
        <v>7</v>
      </c>
      <c r="H164" s="1">
        <v>4271.9723880000001</v>
      </c>
      <c r="I164" s="1">
        <v>4301.1094450000001</v>
      </c>
      <c r="J164" s="1">
        <v>-2.62181</v>
      </c>
      <c r="K164" s="1">
        <v>-5.2357300000000002</v>
      </c>
      <c r="L164" s="1">
        <v>-11.77666</v>
      </c>
      <c r="M164" s="2">
        <f>((1+L164/1000)/(1-0.92/1000)-1)*1000</f>
        <v>-10.866657324738682</v>
      </c>
      <c r="N164" s="3">
        <f>J164-1000*((1+K164/1000)^0.515-1)</f>
        <v>7.802337629942091E-2</v>
      </c>
      <c r="O164" s="2">
        <f>L164-1000*((1+K164/1000)^1.9-1)</f>
        <v>-1.8522150990855124</v>
      </c>
      <c r="P164" s="9">
        <f>M164-1000*((1+K164/1000)^1.9-1)</f>
        <v>-0.9422124238241949</v>
      </c>
    </row>
    <row r="165" spans="1:16" x14ac:dyDescent="0.25">
      <c r="A165" s="1" t="s">
        <v>613</v>
      </c>
      <c r="B165" s="1" t="s">
        <v>19</v>
      </c>
      <c r="C165" s="1" t="s">
        <v>16</v>
      </c>
      <c r="D165" s="1" t="s">
        <v>614</v>
      </c>
      <c r="E165" s="1" t="s">
        <v>620</v>
      </c>
      <c r="F165" s="1" t="s">
        <v>621</v>
      </c>
      <c r="G165" s="1" t="s">
        <v>7</v>
      </c>
      <c r="H165" s="1">
        <v>4199.5408939999998</v>
      </c>
      <c r="I165" s="1">
        <v>4235.9727910000001</v>
      </c>
      <c r="J165" s="1">
        <v>-2.61788</v>
      </c>
      <c r="K165" s="1">
        <v>-5.2310100000000004</v>
      </c>
      <c r="L165" s="1">
        <v>-11.648630000000001</v>
      </c>
      <c r="M165" s="2">
        <f>((1+L165/1000)/(1-0.92/1000)-1)*1000</f>
        <v>-10.73850942867438</v>
      </c>
      <c r="N165" s="3">
        <f>J165-1000*((1+K165/1000)^0.515-1)</f>
        <v>7.9516382401739971E-2</v>
      </c>
      <c r="O165" s="2">
        <f>L165-1000*((1+K165/1000)^1.9-1)</f>
        <v>-1.7331108484354782</v>
      </c>
      <c r="P165" s="9">
        <f>M165-1000*((1+K165/1000)^1.9-1)</f>
        <v>-0.82299027710985762</v>
      </c>
    </row>
    <row r="166" spans="1:16" x14ac:dyDescent="0.25">
      <c r="A166" s="1" t="s">
        <v>613</v>
      </c>
      <c r="B166" s="1" t="s">
        <v>19</v>
      </c>
      <c r="C166" s="1" t="s">
        <v>16</v>
      </c>
      <c r="D166" s="1" t="s">
        <v>614</v>
      </c>
      <c r="E166" s="1" t="s">
        <v>618</v>
      </c>
      <c r="F166" s="1" t="s">
        <v>619</v>
      </c>
      <c r="G166" s="1" t="s">
        <v>7</v>
      </c>
      <c r="H166" s="1">
        <v>4148.0814129999999</v>
      </c>
      <c r="I166" s="1">
        <v>4180.1371749999998</v>
      </c>
      <c r="J166" s="1">
        <v>-2.6167199999999999</v>
      </c>
      <c r="K166" s="1">
        <v>-5.2360600000000002</v>
      </c>
      <c r="L166" s="1">
        <v>-11.656739999999999</v>
      </c>
      <c r="M166" s="2">
        <f>((1+L166/1000)/(1-0.92/1000)-1)*1000</f>
        <v>-10.746626896744992</v>
      </c>
      <c r="N166" s="3">
        <f>J166-1000*((1+K166/1000)^0.515-1)</f>
        <v>8.328375955703482E-2</v>
      </c>
      <c r="O166" s="2">
        <f>L166-1000*((1+K166/1000)^1.9-1)</f>
        <v>-1.7316710544760809</v>
      </c>
      <c r="P166" s="9">
        <f>M166-1000*((1+K166/1000)^1.9-1)</f>
        <v>-0.82155795122107378</v>
      </c>
    </row>
    <row r="167" spans="1:16" x14ac:dyDescent="0.25">
      <c r="A167" s="1" t="s">
        <v>613</v>
      </c>
      <c r="B167" s="1" t="s">
        <v>19</v>
      </c>
      <c r="C167" s="1" t="s">
        <v>16</v>
      </c>
      <c r="D167" s="1" t="s">
        <v>614</v>
      </c>
      <c r="E167" s="1" t="s">
        <v>25</v>
      </c>
      <c r="F167" s="1" t="s">
        <v>617</v>
      </c>
      <c r="G167" s="1" t="s">
        <v>7</v>
      </c>
      <c r="H167" s="1">
        <v>4114.5014069999997</v>
      </c>
      <c r="I167" s="1">
        <v>4138.8239469999999</v>
      </c>
      <c r="J167" s="1">
        <v>-2.6076000000000001</v>
      </c>
      <c r="K167" s="1">
        <v>-5.2341300000000004</v>
      </c>
      <c r="L167" s="1">
        <v>-11.628500000000001</v>
      </c>
      <c r="M167" s="2">
        <f>((1+L167/1000)/(1-0.92/1000)-1)*1000</f>
        <v>-10.718360892020717</v>
      </c>
      <c r="N167" s="3">
        <f>J167-1000*((1+K167/1000)^0.515-1)</f>
        <v>9.1407276044662478E-2</v>
      </c>
      <c r="O167" s="2">
        <f>L167-1000*((1+K167/1000)^1.9-1)</f>
        <v>-1.7070807725609463</v>
      </c>
      <c r="P167" s="9">
        <f>M167-1000*((1+K167/1000)^1.9-1)</f>
        <v>-0.79694166458166293</v>
      </c>
    </row>
    <row r="168" spans="1:16" x14ac:dyDescent="0.25">
      <c r="A168" s="1" t="s">
        <v>613</v>
      </c>
      <c r="B168" s="1" t="s">
        <v>19</v>
      </c>
      <c r="C168" s="1" t="s">
        <v>16</v>
      </c>
      <c r="D168" s="1" t="s">
        <v>614</v>
      </c>
      <c r="E168" s="1" t="s">
        <v>615</v>
      </c>
      <c r="F168" s="1" t="s">
        <v>616</v>
      </c>
      <c r="G168" s="1" t="s">
        <v>7</v>
      </c>
      <c r="H168" s="1">
        <v>4080.5769100000002</v>
      </c>
      <c r="I168" s="1">
        <v>4100.3541150000001</v>
      </c>
      <c r="J168" s="1">
        <v>-2.6179899999999998</v>
      </c>
      <c r="K168" s="1">
        <v>-5.2340600000000004</v>
      </c>
      <c r="L168" s="1">
        <v>-11.898669999999999</v>
      </c>
      <c r="M168" s="2">
        <f>((1+L168/1000)/(1-0.92/1000)-1)*1000</f>
        <v>-10.98877967730305</v>
      </c>
      <c r="N168" s="3">
        <f>J168-1000*((1+K168/1000)^0.515-1)</f>
        <v>8.0981134173278235E-2</v>
      </c>
      <c r="O168" s="2">
        <f>L168-1000*((1+K168/1000)^1.9-1)</f>
        <v>-1.9773831458753648</v>
      </c>
      <c r="P168" s="9">
        <f>M168-1000*((1+K168/1000)^1.9-1)</f>
        <v>-1.0674928231784158</v>
      </c>
    </row>
    <row r="169" spans="1:16" x14ac:dyDescent="0.25">
      <c r="J169" s="4">
        <f t="shared" ref="J169:P169" si="184">AVERAGE(J164:J168)</f>
        <v>-2.6164000000000001</v>
      </c>
      <c r="K169" s="4">
        <f t="shared" si="184"/>
        <v>-5.234198000000001</v>
      </c>
      <c r="L169" s="4">
        <f t="shared" si="184"/>
        <v>-11.72184</v>
      </c>
      <c r="M169" s="4">
        <f t="shared" si="184"/>
        <v>-10.811786843896366</v>
      </c>
      <c r="N169" s="4">
        <f t="shared" si="184"/>
        <v>8.2642385695227277E-2</v>
      </c>
      <c r="O169" s="4">
        <f t="shared" si="184"/>
        <v>-1.8002921840866766</v>
      </c>
      <c r="P169" s="4">
        <f t="shared" si="184"/>
        <v>-0.890239027983041</v>
      </c>
    </row>
    <row r="170" spans="1:16" ht="13.8" thickBot="1" x14ac:dyDescent="0.3">
      <c r="J170" s="14">
        <f>STDEV(J164:J168)</f>
        <v>5.2803645707469055E-3</v>
      </c>
      <c r="K170" s="14">
        <f t="shared" ref="K170:P170" si="185">STDEV(K164:K168)</f>
        <v>2.0000674988608926E-3</v>
      </c>
      <c r="L170" s="14">
        <f t="shared" si="185"/>
        <v>0.11465617187923155</v>
      </c>
      <c r="M170" s="14">
        <f t="shared" si="185"/>
        <v>0.11476175269166272</v>
      </c>
      <c r="N170" s="14">
        <f t="shared" si="185"/>
        <v>5.2702363390281469E-3</v>
      </c>
      <c r="O170" s="14">
        <f t="shared" si="185"/>
        <v>0.11398218761801243</v>
      </c>
      <c r="P170" s="14">
        <f t="shared" si="185"/>
        <v>0.11408771253213515</v>
      </c>
    </row>
    <row r="172" spans="1:16" x14ac:dyDescent="0.25">
      <c r="A172" s="1" t="s">
        <v>624</v>
      </c>
      <c r="B172" s="1" t="s">
        <v>625</v>
      </c>
      <c r="C172" s="1" t="s">
        <v>16</v>
      </c>
      <c r="D172" s="1" t="s">
        <v>614</v>
      </c>
      <c r="E172" s="1" t="s">
        <v>642</v>
      </c>
      <c r="F172" s="1" t="s">
        <v>643</v>
      </c>
      <c r="G172" s="1" t="s">
        <v>8</v>
      </c>
      <c r="H172" s="1">
        <v>4455.6873580000001</v>
      </c>
      <c r="I172" s="1">
        <v>4397.6401239999996</v>
      </c>
      <c r="J172" s="1">
        <v>-2.5503999999999998</v>
      </c>
      <c r="K172" s="1">
        <v>-4.9071199999999999</v>
      </c>
      <c r="L172" s="1">
        <v>-10.39906</v>
      </c>
      <c r="M172" s="2">
        <f t="shared" ref="M172:M180" si="186">((1+L172/1000)/(1-0.92/1000)-1)*1000</f>
        <v>-9.4877887656643622</v>
      </c>
      <c r="N172" s="3">
        <f t="shared" ref="N172:N180" si="187">J172-1000*((1+K172/1000)^0.515-1)</f>
        <v>-2.0218603567759175E-2</v>
      </c>
      <c r="O172" s="2">
        <f t="shared" ref="O172:O180" si="188">L172-1000*((1+K172/1000)^1.9-1)</f>
        <v>-1.0961236240115539</v>
      </c>
      <c r="P172" s="9">
        <f t="shared" ref="P172:P180" si="189">M172-1000*((1+K172/1000)^1.9-1)</f>
        <v>-0.18485238967591577</v>
      </c>
    </row>
    <row r="173" spans="1:16" x14ac:dyDescent="0.25">
      <c r="A173" s="1" t="s">
        <v>624</v>
      </c>
      <c r="B173" s="1" t="s">
        <v>625</v>
      </c>
      <c r="C173" s="1" t="s">
        <v>16</v>
      </c>
      <c r="D173" s="1" t="s">
        <v>614</v>
      </c>
      <c r="E173" s="1" t="s">
        <v>640</v>
      </c>
      <c r="F173" s="1" t="s">
        <v>641</v>
      </c>
      <c r="G173" s="1" t="s">
        <v>8</v>
      </c>
      <c r="H173" s="1">
        <v>4379.3181119999999</v>
      </c>
      <c r="I173" s="1">
        <v>4420.0223159999996</v>
      </c>
      <c r="J173" s="1">
        <v>-2.56623</v>
      </c>
      <c r="K173" s="1">
        <v>-4.9106199999999998</v>
      </c>
      <c r="L173" s="1">
        <v>-10.371600000000001</v>
      </c>
      <c r="M173" s="2">
        <f t="shared" si="186"/>
        <v>-9.4603034792009044</v>
      </c>
      <c r="N173" s="3">
        <f t="shared" si="187"/>
        <v>-3.4241796466935703E-2</v>
      </c>
      <c r="O173" s="2">
        <f t="shared" si="188"/>
        <v>-1.0620430108226522</v>
      </c>
      <c r="P173" s="9">
        <f t="shared" si="189"/>
        <v>-0.15074649002355578</v>
      </c>
    </row>
    <row r="174" spans="1:16" x14ac:dyDescent="0.25">
      <c r="A174" s="1" t="s">
        <v>624</v>
      </c>
      <c r="B174" s="1" t="s">
        <v>625</v>
      </c>
      <c r="C174" s="1" t="s">
        <v>16</v>
      </c>
      <c r="D174" s="1" t="s">
        <v>614</v>
      </c>
      <c r="E174" s="1" t="s">
        <v>638</v>
      </c>
      <c r="F174" s="1" t="s">
        <v>639</v>
      </c>
      <c r="G174" s="1" t="s">
        <v>8</v>
      </c>
      <c r="H174" s="1">
        <v>4307.3842830000003</v>
      </c>
      <c r="I174" s="1">
        <v>4408.3237870000003</v>
      </c>
      <c r="J174" s="1">
        <v>-2.5594299999999999</v>
      </c>
      <c r="K174" s="1">
        <v>-4.9135799999999996</v>
      </c>
      <c r="L174" s="1">
        <v>-10.413169999999999</v>
      </c>
      <c r="M174" s="2">
        <f t="shared" si="186"/>
        <v>-9.5019117588180926</v>
      </c>
      <c r="N174" s="3">
        <f t="shared" si="187"/>
        <v>-2.5913751484722525E-2</v>
      </c>
      <c r="O174" s="2">
        <f t="shared" si="188"/>
        <v>-1.0980138800255332</v>
      </c>
      <c r="P174" s="9">
        <f t="shared" si="189"/>
        <v>-0.18675563884362667</v>
      </c>
    </row>
    <row r="175" spans="1:16" x14ac:dyDescent="0.25">
      <c r="A175" s="1" t="s">
        <v>624</v>
      </c>
      <c r="B175" s="1" t="s">
        <v>625</v>
      </c>
      <c r="C175" s="1" t="s">
        <v>16</v>
      </c>
      <c r="D175" s="1" t="s">
        <v>614</v>
      </c>
      <c r="E175" s="1" t="s">
        <v>636</v>
      </c>
      <c r="F175" s="1" t="s">
        <v>637</v>
      </c>
      <c r="G175" s="1" t="s">
        <v>8</v>
      </c>
      <c r="H175" s="1">
        <v>4240.3835349999999</v>
      </c>
      <c r="I175" s="1">
        <v>4313.7357019999999</v>
      </c>
      <c r="J175" s="1">
        <v>-2.5651099999999998</v>
      </c>
      <c r="K175" s="1">
        <v>-4.9132499999999997</v>
      </c>
      <c r="L175" s="1">
        <v>-10.45809</v>
      </c>
      <c r="M175" s="2">
        <f t="shared" si="186"/>
        <v>-9.5468731232734036</v>
      </c>
      <c r="N175" s="3">
        <f t="shared" si="187"/>
        <v>-3.1764107960204235E-2</v>
      </c>
      <c r="O175" s="2">
        <f t="shared" si="188"/>
        <v>-1.1435581067031055</v>
      </c>
      <c r="P175" s="9">
        <f t="shared" si="189"/>
        <v>-0.23234122997650886</v>
      </c>
    </row>
    <row r="176" spans="1:16" x14ac:dyDescent="0.25">
      <c r="A176" s="1" t="s">
        <v>624</v>
      </c>
      <c r="B176" s="1" t="s">
        <v>625</v>
      </c>
      <c r="C176" s="1" t="s">
        <v>16</v>
      </c>
      <c r="D176" s="1" t="s">
        <v>614</v>
      </c>
      <c r="E176" s="1" t="s">
        <v>634</v>
      </c>
      <c r="F176" s="1" t="s">
        <v>635</v>
      </c>
      <c r="G176" s="1" t="s">
        <v>8</v>
      </c>
      <c r="H176" s="1">
        <v>4175.1853440000004</v>
      </c>
      <c r="I176" s="1">
        <v>4257.3282360000003</v>
      </c>
      <c r="J176" s="1">
        <v>-2.5562399999999998</v>
      </c>
      <c r="K176" s="1">
        <v>-4.9075100000000003</v>
      </c>
      <c r="L176" s="1">
        <v>-10.381410000000001</v>
      </c>
      <c r="M176" s="2">
        <f t="shared" si="186"/>
        <v>-9.4701225127117326</v>
      </c>
      <c r="N176" s="3">
        <f t="shared" si="187"/>
        <v>-2.585727378624636E-2</v>
      </c>
      <c r="O176" s="2">
        <f t="shared" si="188"/>
        <v>-1.0777358975044482</v>
      </c>
      <c r="P176" s="9">
        <f t="shared" si="189"/>
        <v>-0.16644841021618006</v>
      </c>
    </row>
    <row r="177" spans="1:32" x14ac:dyDescent="0.25">
      <c r="A177" s="1" t="s">
        <v>624</v>
      </c>
      <c r="B177" s="1" t="s">
        <v>625</v>
      </c>
      <c r="C177" s="1" t="s">
        <v>16</v>
      </c>
      <c r="D177" s="1" t="s">
        <v>614</v>
      </c>
      <c r="E177" s="1" t="s">
        <v>632</v>
      </c>
      <c r="F177" s="1" t="s">
        <v>633</v>
      </c>
      <c r="G177" s="1" t="s">
        <v>8</v>
      </c>
      <c r="H177" s="1">
        <v>4110.3606499999996</v>
      </c>
      <c r="I177" s="1">
        <v>4272.0853559999996</v>
      </c>
      <c r="J177" s="1">
        <v>-2.5648599999999999</v>
      </c>
      <c r="K177" s="1">
        <v>-4.9089799999999997</v>
      </c>
      <c r="L177" s="1">
        <v>-10.41835</v>
      </c>
      <c r="M177" s="2">
        <f t="shared" si="186"/>
        <v>-9.5070965288064357</v>
      </c>
      <c r="N177" s="3">
        <f t="shared" si="187"/>
        <v>-3.3718415035075555E-2</v>
      </c>
      <c r="O177" s="2">
        <f t="shared" si="188"/>
        <v>-1.1118952383933696</v>
      </c>
      <c r="P177" s="9">
        <f t="shared" si="189"/>
        <v>-0.20064176719980509</v>
      </c>
    </row>
    <row r="178" spans="1:32" x14ac:dyDescent="0.25">
      <c r="A178" s="1" t="s">
        <v>624</v>
      </c>
      <c r="B178" s="1" t="s">
        <v>625</v>
      </c>
      <c r="C178" s="1" t="s">
        <v>16</v>
      </c>
      <c r="D178" s="1" t="s">
        <v>614</v>
      </c>
      <c r="E178" s="1" t="s">
        <v>630</v>
      </c>
      <c r="F178" s="1" t="s">
        <v>631</v>
      </c>
      <c r="G178" s="1" t="s">
        <v>8</v>
      </c>
      <c r="H178" s="1">
        <v>4047.6656950000001</v>
      </c>
      <c r="I178" s="1">
        <v>4122.7252479999997</v>
      </c>
      <c r="J178" s="1">
        <v>-2.5587800000000001</v>
      </c>
      <c r="K178" s="1">
        <v>-4.9107900000000004</v>
      </c>
      <c r="L178" s="1">
        <v>-10.421239999999999</v>
      </c>
      <c r="M178" s="2">
        <f t="shared" si="186"/>
        <v>-9.5099891900548563</v>
      </c>
      <c r="N178" s="3">
        <f t="shared" si="187"/>
        <v>-2.6704037186426444E-2</v>
      </c>
      <c r="O178" s="2">
        <f t="shared" si="188"/>
        <v>-1.1113614387155977</v>
      </c>
      <c r="P178" s="9">
        <f t="shared" si="189"/>
        <v>-0.20011062877045482</v>
      </c>
    </row>
    <row r="179" spans="1:32" x14ac:dyDescent="0.25">
      <c r="A179" s="1" t="s">
        <v>624</v>
      </c>
      <c r="B179" s="1" t="s">
        <v>625</v>
      </c>
      <c r="C179" s="1" t="s">
        <v>16</v>
      </c>
      <c r="D179" s="1" t="s">
        <v>614</v>
      </c>
      <c r="E179" s="1" t="s">
        <v>628</v>
      </c>
      <c r="F179" s="1" t="s">
        <v>629</v>
      </c>
      <c r="G179" s="1" t="s">
        <v>8</v>
      </c>
      <c r="H179" s="1">
        <v>3987.7242500000002</v>
      </c>
      <c r="I179" s="1">
        <v>4101.6998670000003</v>
      </c>
      <c r="J179" s="1">
        <v>-2.5615100000000002</v>
      </c>
      <c r="K179" s="1">
        <v>-4.9176599999999997</v>
      </c>
      <c r="L179" s="1">
        <v>-10.44036</v>
      </c>
      <c r="M179" s="2">
        <f t="shared" si="186"/>
        <v>-9.5291267966529638</v>
      </c>
      <c r="N179" s="3">
        <f t="shared" si="187"/>
        <v>-2.5887523706424886E-2</v>
      </c>
      <c r="O179" s="2">
        <f t="shared" si="188"/>
        <v>-1.1174861837674648</v>
      </c>
      <c r="P179" s="9">
        <f t="shared" si="189"/>
        <v>-0.2062529804204285</v>
      </c>
    </row>
    <row r="180" spans="1:32" x14ac:dyDescent="0.25">
      <c r="A180" s="1" t="s">
        <v>624</v>
      </c>
      <c r="B180" s="1" t="s">
        <v>625</v>
      </c>
      <c r="C180" s="1" t="s">
        <v>16</v>
      </c>
      <c r="D180" s="1" t="s">
        <v>614</v>
      </c>
      <c r="E180" s="1" t="s">
        <v>626</v>
      </c>
      <c r="F180" s="1" t="s">
        <v>627</v>
      </c>
      <c r="G180" s="1" t="s">
        <v>8</v>
      </c>
      <c r="H180" s="1">
        <v>3927.8111730000001</v>
      </c>
      <c r="I180" s="1">
        <v>4043.4557199999999</v>
      </c>
      <c r="J180" s="1">
        <v>-2.56941</v>
      </c>
      <c r="K180" s="1">
        <v>-4.9168900000000004</v>
      </c>
      <c r="L180" s="1">
        <v>-10.32813</v>
      </c>
      <c r="M180" s="2">
        <f t="shared" si="186"/>
        <v>-9.4167934499739268</v>
      </c>
      <c r="N180" s="3">
        <f t="shared" si="187"/>
        <v>-3.4185022896987771E-2</v>
      </c>
      <c r="O180" s="2">
        <f t="shared" si="188"/>
        <v>-1.0067127075968987</v>
      </c>
      <c r="P180" s="9">
        <f t="shared" si="189"/>
        <v>-9.5376157570825626E-2</v>
      </c>
    </row>
    <row r="181" spans="1:32" x14ac:dyDescent="0.25">
      <c r="J181" s="4">
        <f t="shared" ref="J181:P181" si="190">AVERAGE(J172:J180)</f>
        <v>-2.5613299999999999</v>
      </c>
      <c r="K181" s="4">
        <f t="shared" si="190"/>
        <v>-4.9118222222222228</v>
      </c>
      <c r="L181" s="4">
        <f t="shared" si="190"/>
        <v>-10.40349</v>
      </c>
      <c r="M181" s="4">
        <f t="shared" si="190"/>
        <v>-9.4922228450174071</v>
      </c>
      <c r="N181" s="4">
        <f t="shared" si="190"/>
        <v>-2.8721170232309183E-2</v>
      </c>
      <c r="O181" s="4">
        <f t="shared" si="190"/>
        <v>-1.0916588986156248</v>
      </c>
      <c r="P181" s="4">
        <f t="shared" si="190"/>
        <v>-0.18039174363303345</v>
      </c>
      <c r="R181" s="18">
        <f>1000*((1+J181/1000)/(1+AVERAGE(J169,J189)/1000)-1)</f>
        <v>5.406338938729327E-2</v>
      </c>
      <c r="S181" s="18">
        <f t="shared" ref="S181" si="191">1000*((1+K181/1000)/(1+AVERAGE(K169,K189)/1000)-1)</f>
        <v>0.32543360232528684</v>
      </c>
      <c r="T181" s="18">
        <f t="shared" ref="T181" si="192">1000*((1+L181/1000)/(1+AVERAGE(L169,L189)/1000)-1)</f>
        <v>1.325522489119102</v>
      </c>
      <c r="U181" s="18">
        <f t="shared" ref="U181" si="193">1000*((1+M181/1000)/(1+AVERAGE(M169,M189)/1000)-1)</f>
        <v>1.325522489119102</v>
      </c>
      <c r="V181" s="20">
        <f t="shared" ref="V181" si="194">S181-1000*((1+R181/1000)^1.9-1)</f>
        <v>0.22271066345713741</v>
      </c>
      <c r="W181" s="19">
        <f t="shared" ref="W181" si="195">T181-1000*((1+R181/1000)^1.9-1)</f>
        <v>1.2227995502509525</v>
      </c>
      <c r="Y181" s="5" t="str">
        <f>A180</f>
        <v>SF17970</v>
      </c>
      <c r="Z181" s="5" t="str">
        <f>B180</f>
        <v>MURCHISON CCl4 D</v>
      </c>
      <c r="AA181" s="22">
        <f>1000*((1+R181/1000)*(1-0.401/1000)^0.515*(1+0.116/1000)-1)</f>
        <v>-3.6500550633644657E-2</v>
      </c>
      <c r="AB181" s="22">
        <f>1000*((1+S181/1000)*(1-0.401/1000)-1)</f>
        <v>-7.5696896549182213E-2</v>
      </c>
      <c r="AC181" s="22">
        <f>1000*((1+T181/1000)*(1-0.401/1000)^1.9*(1-0.796/1000)-1)</f>
        <v>-0.23369770672376777</v>
      </c>
      <c r="AD181" s="22">
        <f>1000*((1+U181/1000)*(1-0.401/1000)^1.9*(1-0.796/1000)-1)</f>
        <v>-0.23369770672376777</v>
      </c>
      <c r="AE181" s="19">
        <f t="shared" ref="AE181" si="196">AB181-1000*((1+AA181/1000)^1.9-1)</f>
        <v>-6.3469894547862893E-3</v>
      </c>
      <c r="AF181" s="19">
        <f t="shared" ref="AF181" si="197">AC181-1000*((1+AA181/1000)^1.9-1)</f>
        <v>-0.16434779962937185</v>
      </c>
    </row>
    <row r="182" spans="1:32" ht="13.8" thickBot="1" x14ac:dyDescent="0.3">
      <c r="J182" s="14">
        <f>STDEV(J172:J180)</f>
        <v>5.8262723932202571E-3</v>
      </c>
      <c r="K182" s="14">
        <f t="shared" ref="K182:P182" si="198">STDEV(K172:K180)</f>
        <v>3.8109309157270555E-3</v>
      </c>
      <c r="L182" s="14">
        <f t="shared" si="198"/>
        <v>3.9008643913881362E-2</v>
      </c>
      <c r="M182" s="14">
        <f t="shared" si="198"/>
        <v>3.904456491360811E-2</v>
      </c>
      <c r="N182" s="14">
        <f t="shared" si="198"/>
        <v>4.9375910968814316E-3</v>
      </c>
      <c r="O182" s="14">
        <f t="shared" si="198"/>
        <v>3.9537010655037619E-2</v>
      </c>
      <c r="P182" s="14">
        <f t="shared" si="198"/>
        <v>3.9572330283068495E-2</v>
      </c>
      <c r="R182" s="21">
        <f>J182</f>
        <v>5.8262723932202571E-3</v>
      </c>
      <c r="S182" s="21">
        <f t="shared" ref="S182" si="199">K182</f>
        <v>3.8109309157270555E-3</v>
      </c>
      <c r="T182" s="21">
        <f t="shared" ref="T182" si="200">L182</f>
        <v>3.9008643913881362E-2</v>
      </c>
      <c r="U182" s="21">
        <f t="shared" ref="U182" si="201">M182</f>
        <v>3.904456491360811E-2</v>
      </c>
      <c r="V182" s="21">
        <f t="shared" ref="V182" si="202">N182</f>
        <v>4.9375910968814316E-3</v>
      </c>
      <c r="W182" s="21">
        <f t="shared" ref="W182" si="203">O182</f>
        <v>3.9537010655037619E-2</v>
      </c>
      <c r="AA182" s="23">
        <f>R182</f>
        <v>5.8262723932202571E-3</v>
      </c>
      <c r="AB182" s="23">
        <f t="shared" ref="AB182" si="204">S182</f>
        <v>3.8109309157270555E-3</v>
      </c>
      <c r="AC182" s="23">
        <f t="shared" ref="AC182" si="205">T182</f>
        <v>3.9008643913881362E-2</v>
      </c>
      <c r="AD182" s="23">
        <f t="shared" ref="AD182" si="206">U182</f>
        <v>3.904456491360811E-2</v>
      </c>
      <c r="AE182" s="23">
        <f t="shared" ref="AE182" si="207">V182</f>
        <v>4.9375910968814316E-3</v>
      </c>
      <c r="AF182" s="23">
        <f t="shared" ref="AF182" si="208">W182</f>
        <v>3.9537010655037619E-2</v>
      </c>
    </row>
    <row r="184" spans="1:32" x14ac:dyDescent="0.25">
      <c r="A184" s="1" t="s">
        <v>644</v>
      </c>
      <c r="B184" s="1" t="s">
        <v>19</v>
      </c>
      <c r="C184" s="1" t="s">
        <v>16</v>
      </c>
      <c r="D184" s="1" t="s">
        <v>614</v>
      </c>
      <c r="E184" s="1" t="s">
        <v>652</v>
      </c>
      <c r="F184" s="1" t="s">
        <v>653</v>
      </c>
      <c r="G184" s="1" t="s">
        <v>7</v>
      </c>
      <c r="H184" s="1">
        <v>4070.4537289999998</v>
      </c>
      <c r="I184" s="1">
        <v>4055.8294409999999</v>
      </c>
      <c r="J184" s="1">
        <v>-2.6164999999999998</v>
      </c>
      <c r="K184" s="1">
        <v>-5.24139</v>
      </c>
      <c r="L184" s="1">
        <v>-11.665480000000001</v>
      </c>
      <c r="M184" s="2">
        <f>((1+L184/1000)/(1-0.92/1000)-1)*1000</f>
        <v>-10.755374944949381</v>
      </c>
      <c r="N184" s="3">
        <f>J184-1000*((1+K184/1000)^0.515-1)</f>
        <v>8.6255711122217971E-2</v>
      </c>
      <c r="O184" s="2">
        <f>L184-1000*((1+K184/1000)^1.9-1)</f>
        <v>-1.7303318143181361</v>
      </c>
      <c r="P184" s="9">
        <f>M184-1000*((1+K184/1000)^1.9-1)</f>
        <v>-0.82022675926751631</v>
      </c>
    </row>
    <row r="185" spans="1:32" x14ac:dyDescent="0.25">
      <c r="A185" s="1" t="s">
        <v>644</v>
      </c>
      <c r="B185" s="1" t="s">
        <v>19</v>
      </c>
      <c r="C185" s="1" t="s">
        <v>16</v>
      </c>
      <c r="D185" s="1" t="s">
        <v>614</v>
      </c>
      <c r="E185" s="1" t="s">
        <v>21</v>
      </c>
      <c r="F185" s="1" t="s">
        <v>651</v>
      </c>
      <c r="G185" s="1" t="s">
        <v>7</v>
      </c>
      <c r="H185" s="1">
        <v>4028.3461000000002</v>
      </c>
      <c r="I185" s="1">
        <v>4019.0823839999998</v>
      </c>
      <c r="J185" s="1">
        <v>-2.6103499999999999</v>
      </c>
      <c r="K185" s="1">
        <v>-5.2375800000000003</v>
      </c>
      <c r="L185" s="1">
        <v>-11.747310000000001</v>
      </c>
      <c r="M185" s="2">
        <f>((1+L185/1000)/(1-0.92/1000)-1)*1000</f>
        <v>-10.837280297874008</v>
      </c>
      <c r="N185" s="3">
        <f>J185-1000*((1+K185/1000)^0.515-1)</f>
        <v>9.0438555522137865E-2</v>
      </c>
      <c r="O185" s="2">
        <f>L185-1000*((1+K185/1000)^1.9-1)</f>
        <v>-1.8193666695896393</v>
      </c>
      <c r="P185" s="9">
        <f>M185-1000*((1+K185/1000)^1.9-1)</f>
        <v>-0.90933696746364667</v>
      </c>
    </row>
    <row r="186" spans="1:32" x14ac:dyDescent="0.25">
      <c r="A186" s="1" t="s">
        <v>644</v>
      </c>
      <c r="B186" s="1" t="s">
        <v>19</v>
      </c>
      <c r="C186" s="1" t="s">
        <v>16</v>
      </c>
      <c r="D186" s="1" t="s">
        <v>614</v>
      </c>
      <c r="E186" s="1" t="s">
        <v>649</v>
      </c>
      <c r="F186" s="1" t="s">
        <v>650</v>
      </c>
      <c r="G186" s="1" t="s">
        <v>7</v>
      </c>
      <c r="H186" s="1">
        <v>3999.8041330000001</v>
      </c>
      <c r="I186" s="1">
        <v>3980.7575649999999</v>
      </c>
      <c r="J186" s="1">
        <v>-2.6187499999999999</v>
      </c>
      <c r="K186" s="1">
        <v>-5.2300300000000002</v>
      </c>
      <c r="L186" s="1">
        <v>-11.65593</v>
      </c>
      <c r="M186" s="2">
        <f>((1+L186/1000)/(1-0.92/1000)-1)*1000</f>
        <v>-10.74581615085879</v>
      </c>
      <c r="N186" s="3">
        <f>J186-1000*((1+K186/1000)^0.515-1)</f>
        <v>7.814039708365117E-2</v>
      </c>
      <c r="O186" s="2">
        <f>L186-1000*((1+K186/1000)^1.9-1)</f>
        <v>-1.7422640808333529</v>
      </c>
      <c r="P186" s="9">
        <f>M186-1000*((1+K186/1000)^1.9-1)</f>
        <v>-0.83215023169214319</v>
      </c>
    </row>
    <row r="187" spans="1:32" x14ac:dyDescent="0.25">
      <c r="A187" s="1" t="s">
        <v>644</v>
      </c>
      <c r="B187" s="1" t="s">
        <v>19</v>
      </c>
      <c r="C187" s="1" t="s">
        <v>16</v>
      </c>
      <c r="D187" s="1" t="s">
        <v>614</v>
      </c>
      <c r="E187" s="1" t="s">
        <v>647</v>
      </c>
      <c r="F187" s="1" t="s">
        <v>648</v>
      </c>
      <c r="G187" s="1" t="s">
        <v>7</v>
      </c>
      <c r="H187" s="1">
        <v>3971.563705</v>
      </c>
      <c r="I187" s="1">
        <v>3944.2147869999999</v>
      </c>
      <c r="J187" s="1">
        <v>-2.6113300000000002</v>
      </c>
      <c r="K187" s="1">
        <v>-5.2370799999999997</v>
      </c>
      <c r="L187" s="1">
        <v>-11.648149999999999</v>
      </c>
      <c r="M187" s="2">
        <f>((1+L187/1000)/(1-0.92/1000)-1)*1000</f>
        <v>-10.738028986667647</v>
      </c>
      <c r="N187" s="3">
        <f>J187-1000*((1+K187/1000)^0.515-1)</f>
        <v>8.9200398890510346E-2</v>
      </c>
      <c r="O187" s="2">
        <f>L187-1000*((1+K187/1000)^1.9-1)</f>
        <v>-1.7211521904975413</v>
      </c>
      <c r="P187" s="9">
        <f>M187-1000*((1+K187/1000)^1.9-1)</f>
        <v>-0.81103117716518902</v>
      </c>
    </row>
    <row r="188" spans="1:32" x14ac:dyDescent="0.25">
      <c r="A188" s="1" t="s">
        <v>644</v>
      </c>
      <c r="B188" s="1" t="s">
        <v>19</v>
      </c>
      <c r="C188" s="1" t="s">
        <v>16</v>
      </c>
      <c r="D188" s="1" t="s">
        <v>614</v>
      </c>
      <c r="E188" s="1" t="s">
        <v>645</v>
      </c>
      <c r="F188" s="1" t="s">
        <v>646</v>
      </c>
      <c r="G188" s="1" t="s">
        <v>7</v>
      </c>
      <c r="H188" s="1">
        <v>3941.4116049999998</v>
      </c>
      <c r="I188" s="1">
        <v>3909.2404780000002</v>
      </c>
      <c r="J188" s="1">
        <v>-2.6135899999999999</v>
      </c>
      <c r="K188" s="1">
        <v>-5.2384500000000003</v>
      </c>
      <c r="L188" s="1">
        <v>-11.80879</v>
      </c>
      <c r="M188" s="2">
        <f>((1+L188/1000)/(1-0.92/1000)-1)*1000</f>
        <v>-10.898816911558583</v>
      </c>
      <c r="N188" s="3">
        <f>J188-1000*((1+K188/1000)^0.515-1)</f>
        <v>8.7647748211293841E-2</v>
      </c>
      <c r="O188" s="2">
        <f>L188-1000*((1+K188/1000)^1.9-1)</f>
        <v>-1.8792014642292489</v>
      </c>
      <c r="P188" s="9">
        <f>M188-1000*((1+K188/1000)^1.9-1)</f>
        <v>-0.96922837578783216</v>
      </c>
    </row>
    <row r="189" spans="1:32" x14ac:dyDescent="0.25">
      <c r="J189" s="4">
        <f t="shared" ref="J189:P189" si="209">AVERAGE(J184:J188)</f>
        <v>-2.6141040000000002</v>
      </c>
      <c r="K189" s="4">
        <f t="shared" si="209"/>
        <v>-5.2369059999999994</v>
      </c>
      <c r="L189" s="4">
        <f t="shared" si="209"/>
        <v>-11.705132000000001</v>
      </c>
      <c r="M189" s="4">
        <f t="shared" si="209"/>
        <v>-10.795063458381682</v>
      </c>
      <c r="N189" s="4">
        <f t="shared" si="209"/>
        <v>8.6336562165962236E-2</v>
      </c>
      <c r="O189" s="4">
        <f t="shared" si="209"/>
        <v>-1.7784632438935837</v>
      </c>
      <c r="P189" s="4">
        <f t="shared" si="209"/>
        <v>-0.8683947022752655</v>
      </c>
    </row>
    <row r="190" spans="1:32" ht="13.8" thickBot="1" x14ac:dyDescent="0.3">
      <c r="J190" s="14">
        <f>STDEV(J184:J188)</f>
        <v>3.5134712180405737E-3</v>
      </c>
      <c r="K190" s="14">
        <f t="shared" ref="K190:P190" si="210">STDEV(K184:K188)</f>
        <v>4.1908865410554448E-3</v>
      </c>
      <c r="L190" s="14">
        <f t="shared" si="210"/>
        <v>7.029230199673385E-2</v>
      </c>
      <c r="M190" s="14">
        <f t="shared" si="210"/>
        <v>7.0357030464750961E-2</v>
      </c>
      <c r="N190" s="14">
        <f t="shared" si="210"/>
        <v>4.8458946045137393E-3</v>
      </c>
      <c r="O190" s="14">
        <f t="shared" si="210"/>
        <v>6.8434001108132012E-2</v>
      </c>
      <c r="P190" s="14">
        <f t="shared" si="210"/>
        <v>6.8498330613412733E-2</v>
      </c>
    </row>
    <row r="192" spans="1:32" x14ac:dyDescent="0.25">
      <c r="A192" s="1" t="s">
        <v>654</v>
      </c>
      <c r="B192" s="1" t="s">
        <v>19</v>
      </c>
      <c r="C192" s="1" t="s">
        <v>16</v>
      </c>
      <c r="D192" s="1" t="s">
        <v>655</v>
      </c>
      <c r="E192" s="1" t="s">
        <v>663</v>
      </c>
      <c r="F192" s="1" t="s">
        <v>664</v>
      </c>
      <c r="G192" s="1" t="s">
        <v>7</v>
      </c>
      <c r="H192" s="1">
        <v>3979.846978</v>
      </c>
      <c r="I192" s="1">
        <v>4005.342384</v>
      </c>
      <c r="J192" s="1">
        <v>-2.60493</v>
      </c>
      <c r="K192" s="1">
        <v>-5.2349899999999998</v>
      </c>
      <c r="L192" s="1">
        <v>-11.7568</v>
      </c>
      <c r="M192" s="2">
        <f>((1+L192/1000)/(1-0.92/1000)-1)*1000</f>
        <v>-10.846779036713716</v>
      </c>
      <c r="N192" s="3">
        <f>J192-1000*((1+K192/1000)^0.515-1)</f>
        <v>9.452130485149679E-2</v>
      </c>
      <c r="O192" s="2">
        <f>L192-1000*((1+K192/1000)^1.9-1)</f>
        <v>-1.8337544725234185</v>
      </c>
      <c r="P192" s="9">
        <f>M192-1000*((1+K192/1000)^1.9-1)</f>
        <v>-0.9237335092371346</v>
      </c>
    </row>
    <row r="193" spans="1:16" x14ac:dyDescent="0.25">
      <c r="A193" s="1" t="s">
        <v>654</v>
      </c>
      <c r="B193" s="1" t="s">
        <v>19</v>
      </c>
      <c r="C193" s="1" t="s">
        <v>16</v>
      </c>
      <c r="D193" s="1" t="s">
        <v>655</v>
      </c>
      <c r="E193" s="1" t="s">
        <v>5</v>
      </c>
      <c r="F193" s="1" t="s">
        <v>662</v>
      </c>
      <c r="G193" s="1" t="s">
        <v>7</v>
      </c>
      <c r="H193" s="1">
        <v>3921.3898899999999</v>
      </c>
      <c r="I193" s="1">
        <v>3944.6664649999998</v>
      </c>
      <c r="J193" s="1">
        <v>-2.6085500000000001</v>
      </c>
      <c r="K193" s="1">
        <v>-5.2359499999999999</v>
      </c>
      <c r="L193" s="1">
        <v>-11.66452</v>
      </c>
      <c r="M193" s="2">
        <f>((1+L193/1000)/(1-0.92/1000)-1)*1000</f>
        <v>-10.754414060936025</v>
      </c>
      <c r="N193" s="3">
        <f>J193-1000*((1+K193/1000)^0.515-1)</f>
        <v>9.1396965134758368E-2</v>
      </c>
      <c r="O193" s="2">
        <f>L193-1000*((1+K193/1000)^1.9-1)</f>
        <v>-1.7396590693252048</v>
      </c>
      <c r="P193" s="9">
        <f>M193-1000*((1+K193/1000)^1.9-1)</f>
        <v>-0.82955313026123001</v>
      </c>
    </row>
    <row r="194" spans="1:16" x14ac:dyDescent="0.25">
      <c r="A194" s="1" t="s">
        <v>654</v>
      </c>
      <c r="B194" s="1" t="s">
        <v>19</v>
      </c>
      <c r="C194" s="1" t="s">
        <v>16</v>
      </c>
      <c r="D194" s="1" t="s">
        <v>655</v>
      </c>
      <c r="E194" s="1" t="s">
        <v>660</v>
      </c>
      <c r="F194" s="1" t="s">
        <v>661</v>
      </c>
      <c r="G194" s="1" t="s">
        <v>7</v>
      </c>
      <c r="H194" s="1">
        <v>3874.4073290000001</v>
      </c>
      <c r="I194" s="1">
        <v>3889.2738810000001</v>
      </c>
      <c r="J194" s="1">
        <v>-2.6101000000000001</v>
      </c>
      <c r="K194" s="1">
        <v>-5.2377500000000001</v>
      </c>
      <c r="L194" s="1">
        <v>-11.68303</v>
      </c>
      <c r="M194" s="2">
        <f>((1+L194/1000)/(1-0.92/1000)-1)*1000</f>
        <v>-10.772941105817392</v>
      </c>
      <c r="N194" s="3">
        <f>J194-1000*((1+K194/1000)^0.515-1)</f>
        <v>9.0776328791346117E-2</v>
      </c>
      <c r="O194" s="2">
        <f>L194-1000*((1+K194/1000)^1.9-1)</f>
        <v>-1.7547651925781853</v>
      </c>
      <c r="P194" s="9">
        <f>M194-1000*((1+K194/1000)^1.9-1)</f>
        <v>-0.84467629839557645</v>
      </c>
    </row>
    <row r="195" spans="1:16" x14ac:dyDescent="0.25">
      <c r="A195" s="1" t="s">
        <v>654</v>
      </c>
      <c r="B195" s="1" t="s">
        <v>19</v>
      </c>
      <c r="C195" s="1" t="s">
        <v>16</v>
      </c>
      <c r="D195" s="1" t="s">
        <v>655</v>
      </c>
      <c r="E195" s="1" t="s">
        <v>658</v>
      </c>
      <c r="F195" s="1" t="s">
        <v>659</v>
      </c>
      <c r="G195" s="1" t="s">
        <v>7</v>
      </c>
      <c r="H195" s="1">
        <v>3834.7148000000002</v>
      </c>
      <c r="I195" s="1">
        <v>3843.8400790000001</v>
      </c>
      <c r="J195" s="1">
        <v>-2.6055299999999999</v>
      </c>
      <c r="K195" s="1">
        <v>-5.2416999999999998</v>
      </c>
      <c r="L195" s="1">
        <v>-11.75081</v>
      </c>
      <c r="M195" s="2">
        <f>((1+L195/1000)/(1-0.92/1000)-1)*1000</f>
        <v>-10.840783520839171</v>
      </c>
      <c r="N195" s="3">
        <f>J195-1000*((1+K195/1000)^0.515-1)</f>
        <v>9.7385768562852526E-2</v>
      </c>
      <c r="O195" s="2">
        <f>L195-1000*((1+K195/1000)^1.9-1)</f>
        <v>-1.8150755935907306</v>
      </c>
      <c r="P195" s="9">
        <f>M195-1000*((1+K195/1000)^1.9-1)</f>
        <v>-0.90504911442990199</v>
      </c>
    </row>
    <row r="196" spans="1:16" x14ac:dyDescent="0.25">
      <c r="A196" s="1" t="s">
        <v>654</v>
      </c>
      <c r="B196" s="1" t="s">
        <v>19</v>
      </c>
      <c r="C196" s="1" t="s">
        <v>16</v>
      </c>
      <c r="D196" s="1" t="s">
        <v>655</v>
      </c>
      <c r="E196" s="1" t="s">
        <v>656</v>
      </c>
      <c r="F196" s="1" t="s">
        <v>657</v>
      </c>
      <c r="G196" s="1" t="s">
        <v>7</v>
      </c>
      <c r="H196" s="1">
        <v>3804.6378500000001</v>
      </c>
      <c r="I196" s="1">
        <v>3802.5766829999998</v>
      </c>
      <c r="J196" s="1">
        <v>-2.6234600000000001</v>
      </c>
      <c r="K196" s="1">
        <v>-5.2354000000000003</v>
      </c>
      <c r="L196" s="1">
        <v>-11.72505</v>
      </c>
      <c r="M196" s="2">
        <f>((1+L196/1000)/(1-0.92/1000)-1)*1000</f>
        <v>-10.814999799815816</v>
      </c>
      <c r="N196" s="3">
        <f>J196-1000*((1+K196/1000)^0.515-1)</f>
        <v>7.6202993069118374E-2</v>
      </c>
      <c r="O196" s="2">
        <f>L196-1000*((1+K196/1000)^1.9-1)</f>
        <v>-1.8012291438812404</v>
      </c>
      <c r="P196" s="9">
        <f>M196-1000*((1+K196/1000)^1.9-1)</f>
        <v>-0.89117894369705652</v>
      </c>
    </row>
    <row r="197" spans="1:16" x14ac:dyDescent="0.25">
      <c r="J197" s="4">
        <f t="shared" ref="J197:P197" si="211">AVERAGE(J192:J196)</f>
        <v>-2.6105140000000002</v>
      </c>
      <c r="K197" s="4">
        <f t="shared" si="211"/>
        <v>-5.2371579999999991</v>
      </c>
      <c r="L197" s="4">
        <f t="shared" si="211"/>
        <v>-11.716042000000002</v>
      </c>
      <c r="M197" s="4">
        <f t="shared" si="211"/>
        <v>-10.805983504824423</v>
      </c>
      <c r="N197" s="4">
        <f t="shared" si="211"/>
        <v>9.0056672081914438E-2</v>
      </c>
      <c r="O197" s="4">
        <f t="shared" si="211"/>
        <v>-1.788896694379756</v>
      </c>
      <c r="P197" s="4">
        <f t="shared" si="211"/>
        <v>-0.87883819920417994</v>
      </c>
    </row>
    <row r="198" spans="1:16" ht="13.8" thickBot="1" x14ac:dyDescent="0.3">
      <c r="J198" s="14">
        <f>STDEV(J192:J196)</f>
        <v>7.5440194856588871E-3</v>
      </c>
      <c r="K198" s="14">
        <f t="shared" ref="K198:P198" si="212">STDEV(K192:K196)</f>
        <v>2.7491034902308838E-3</v>
      </c>
      <c r="L198" s="14">
        <f t="shared" si="212"/>
        <v>4.0912959682721517E-2</v>
      </c>
      <c r="M198" s="14">
        <f t="shared" si="212"/>
        <v>4.0950634266233854E-2</v>
      </c>
      <c r="N198" s="14">
        <f t="shared" si="212"/>
        <v>8.1836317492700872E-3</v>
      </c>
      <c r="O198" s="14">
        <f t="shared" si="212"/>
        <v>4.0121526238523969E-2</v>
      </c>
      <c r="P198" s="14">
        <f t="shared" si="212"/>
        <v>4.0158898148890246E-2</v>
      </c>
    </row>
    <row r="200" spans="1:16" x14ac:dyDescent="0.25">
      <c r="A200" s="1" t="s">
        <v>665</v>
      </c>
      <c r="B200" s="1" t="s">
        <v>666</v>
      </c>
      <c r="C200" s="1" t="s">
        <v>16</v>
      </c>
      <c r="D200" s="1" t="s">
        <v>655</v>
      </c>
      <c r="E200" s="1" t="s">
        <v>683</v>
      </c>
      <c r="F200" s="1" t="s">
        <v>684</v>
      </c>
      <c r="G200" s="1" t="s">
        <v>8</v>
      </c>
      <c r="H200" s="1">
        <v>4194.7657950000003</v>
      </c>
      <c r="I200" s="1">
        <v>4325.219212</v>
      </c>
      <c r="J200" s="1">
        <v>-2.6331500000000001</v>
      </c>
      <c r="K200" s="1">
        <v>-5.0636200000000002</v>
      </c>
      <c r="L200" s="1">
        <v>-10.598380000000001</v>
      </c>
      <c r="M200" s="2">
        <f t="shared" ref="M200:M208" si="213">((1+L200/1000)/(1-0.92/1000)-1)*1000</f>
        <v>-9.687292308924178</v>
      </c>
      <c r="N200" s="3">
        <f t="shared" ref="N200:N208" si="214">J200-1000*((1+K200/1000)^0.515-1)</f>
        <v>-2.2175502097848021E-2</v>
      </c>
      <c r="O200" s="2">
        <f t="shared" ref="O200:O208" si="215">L200-1000*((1+K200/1000)^1.9-1)</f>
        <v>-0.99942811700513445</v>
      </c>
      <c r="P200" s="9">
        <f t="shared" ref="P200:P208" si="216">M200-1000*((1+K200/1000)^1.9-1)</f>
        <v>-8.8340425929311905E-2</v>
      </c>
    </row>
    <row r="201" spans="1:16" x14ac:dyDescent="0.25">
      <c r="A201" s="1" t="s">
        <v>665</v>
      </c>
      <c r="B201" s="1" t="s">
        <v>666</v>
      </c>
      <c r="C201" s="1" t="s">
        <v>16</v>
      </c>
      <c r="D201" s="1" t="s">
        <v>655</v>
      </c>
      <c r="E201" s="1" t="s">
        <v>681</v>
      </c>
      <c r="F201" s="1" t="s">
        <v>682</v>
      </c>
      <c r="G201" s="1" t="s">
        <v>8</v>
      </c>
      <c r="H201" s="1">
        <v>4089.0029509999999</v>
      </c>
      <c r="I201" s="1">
        <v>4185.4971029999997</v>
      </c>
      <c r="J201" s="1">
        <v>-2.6291799999999999</v>
      </c>
      <c r="K201" s="1">
        <v>-5.0587600000000004</v>
      </c>
      <c r="L201" s="1">
        <v>-10.62318</v>
      </c>
      <c r="M201" s="2">
        <f t="shared" si="213"/>
        <v>-9.7121151459341739</v>
      </c>
      <c r="N201" s="3">
        <f t="shared" si="214"/>
        <v>-2.0714569094462121E-2</v>
      </c>
      <c r="O201" s="2">
        <f t="shared" si="215"/>
        <v>-1.0334200448155926</v>
      </c>
      <c r="P201" s="9">
        <f t="shared" si="216"/>
        <v>-0.12235519074976686</v>
      </c>
    </row>
    <row r="202" spans="1:16" x14ac:dyDescent="0.25">
      <c r="A202" s="1" t="s">
        <v>665</v>
      </c>
      <c r="B202" s="1" t="s">
        <v>666</v>
      </c>
      <c r="C202" s="1" t="s">
        <v>16</v>
      </c>
      <c r="D202" s="1" t="s">
        <v>655</v>
      </c>
      <c r="E202" s="1" t="s">
        <v>679</v>
      </c>
      <c r="F202" s="1" t="s">
        <v>680</v>
      </c>
      <c r="G202" s="1" t="s">
        <v>8</v>
      </c>
      <c r="H202" s="1">
        <v>3992.2306530000001</v>
      </c>
      <c r="I202" s="1">
        <v>4125.918103</v>
      </c>
      <c r="J202" s="1">
        <v>-2.6151599999999999</v>
      </c>
      <c r="K202" s="1">
        <v>-5.0627599999999999</v>
      </c>
      <c r="L202" s="1">
        <v>-10.55992</v>
      </c>
      <c r="M202" s="2">
        <f t="shared" si="213"/>
        <v>-9.6487968931415757</v>
      </c>
      <c r="N202" s="3">
        <f t="shared" si="214"/>
        <v>-4.62949380991029E-3</v>
      </c>
      <c r="O202" s="2">
        <f t="shared" si="215"/>
        <v>-0.96259466918940895</v>
      </c>
      <c r="P202" s="9">
        <f t="shared" si="216"/>
        <v>-5.147156233098471E-2</v>
      </c>
    </row>
    <row r="203" spans="1:16" x14ac:dyDescent="0.25">
      <c r="A203" s="1" t="s">
        <v>665</v>
      </c>
      <c r="B203" s="1" t="s">
        <v>666</v>
      </c>
      <c r="C203" s="1" t="s">
        <v>16</v>
      </c>
      <c r="D203" s="1" t="s">
        <v>655</v>
      </c>
      <c r="E203" s="1" t="s">
        <v>677</v>
      </c>
      <c r="F203" s="1" t="s">
        <v>678</v>
      </c>
      <c r="G203" s="1" t="s">
        <v>8</v>
      </c>
      <c r="H203" s="1">
        <v>3899.6694360000001</v>
      </c>
      <c r="I203" s="1">
        <v>3983.415884</v>
      </c>
      <c r="J203" s="1">
        <v>-2.6099000000000001</v>
      </c>
      <c r="K203" s="1">
        <v>-5.0631399999999998</v>
      </c>
      <c r="L203" s="1">
        <v>-10.61764</v>
      </c>
      <c r="M203" s="2">
        <f t="shared" si="213"/>
        <v>-9.7065700444408662</v>
      </c>
      <c r="N203" s="3">
        <f t="shared" si="214"/>
        <v>8.2668855144563125E-4</v>
      </c>
      <c r="O203" s="2">
        <f t="shared" si="215"/>
        <v>-1.0195959599288589</v>
      </c>
      <c r="P203" s="9">
        <f t="shared" si="216"/>
        <v>-0.10852600436972537</v>
      </c>
    </row>
    <row r="204" spans="1:16" x14ac:dyDescent="0.25">
      <c r="A204" s="1" t="s">
        <v>665</v>
      </c>
      <c r="B204" s="1" t="s">
        <v>666</v>
      </c>
      <c r="C204" s="1" t="s">
        <v>16</v>
      </c>
      <c r="D204" s="1" t="s">
        <v>655</v>
      </c>
      <c r="E204" s="1" t="s">
        <v>675</v>
      </c>
      <c r="F204" s="1" t="s">
        <v>676</v>
      </c>
      <c r="G204" s="1" t="s">
        <v>8</v>
      </c>
      <c r="H204" s="1">
        <v>3807.281281</v>
      </c>
      <c r="I204" s="1">
        <v>3919.8340779999999</v>
      </c>
      <c r="J204" s="1">
        <v>-2.6299600000000001</v>
      </c>
      <c r="K204" s="1">
        <v>-5.0662599999999998</v>
      </c>
      <c r="L204" s="1">
        <v>-10.570510000000001</v>
      </c>
      <c r="M204" s="2">
        <f t="shared" si="213"/>
        <v>-9.6593966449132207</v>
      </c>
      <c r="N204" s="3">
        <f t="shared" si="214"/>
        <v>-1.7622549632847484E-2</v>
      </c>
      <c r="O204" s="2">
        <f t="shared" si="215"/>
        <v>-0.96656498797167423</v>
      </c>
      <c r="P204" s="9">
        <f t="shared" si="216"/>
        <v>-5.5451632884894408E-2</v>
      </c>
    </row>
    <row r="205" spans="1:16" x14ac:dyDescent="0.25">
      <c r="A205" s="1" t="s">
        <v>665</v>
      </c>
      <c r="B205" s="1" t="s">
        <v>666</v>
      </c>
      <c r="C205" s="1" t="s">
        <v>16</v>
      </c>
      <c r="D205" s="1" t="s">
        <v>655</v>
      </c>
      <c r="E205" s="1" t="s">
        <v>673</v>
      </c>
      <c r="F205" s="1" t="s">
        <v>674</v>
      </c>
      <c r="G205" s="1" t="s">
        <v>8</v>
      </c>
      <c r="H205" s="1">
        <v>3720.155636</v>
      </c>
      <c r="I205" s="1">
        <v>3819.0416639999999</v>
      </c>
      <c r="J205" s="1">
        <v>-2.6124299999999998</v>
      </c>
      <c r="K205" s="1">
        <v>-5.0601399999999996</v>
      </c>
      <c r="L205" s="1">
        <v>-10.57896</v>
      </c>
      <c r="M205" s="2">
        <f t="shared" si="213"/>
        <v>-9.6678544260719868</v>
      </c>
      <c r="N205" s="3">
        <f t="shared" si="214"/>
        <v>-3.2521185763254579E-3</v>
      </c>
      <c r="O205" s="2">
        <f t="shared" si="215"/>
        <v>-0.98658998713172075</v>
      </c>
      <c r="P205" s="9">
        <f t="shared" si="216"/>
        <v>-7.5484413203707135E-2</v>
      </c>
    </row>
    <row r="206" spans="1:16" x14ac:dyDescent="0.25">
      <c r="A206" s="1" t="s">
        <v>665</v>
      </c>
      <c r="B206" s="1" t="s">
        <v>666</v>
      </c>
      <c r="C206" s="1" t="s">
        <v>16</v>
      </c>
      <c r="D206" s="1" t="s">
        <v>655</v>
      </c>
      <c r="E206" s="1" t="s">
        <v>671</v>
      </c>
      <c r="F206" s="1" t="s">
        <v>672</v>
      </c>
      <c r="G206" s="1" t="s">
        <v>8</v>
      </c>
      <c r="H206" s="1">
        <v>3633.162018</v>
      </c>
      <c r="I206" s="1">
        <v>3710.582684</v>
      </c>
      <c r="J206" s="1">
        <v>-2.6257799999999998</v>
      </c>
      <c r="K206" s="1">
        <v>-5.0642500000000004</v>
      </c>
      <c r="L206" s="1">
        <v>-10.67141</v>
      </c>
      <c r="M206" s="2">
        <f t="shared" si="213"/>
        <v>-9.7603895583937561</v>
      </c>
      <c r="N206" s="3">
        <f t="shared" si="214"/>
        <v>-1.4480252237136781E-2</v>
      </c>
      <c r="O206" s="2">
        <f t="shared" si="215"/>
        <v>-1.0712665737662785</v>
      </c>
      <c r="P206" s="9">
        <f t="shared" si="216"/>
        <v>-0.1602461321600348</v>
      </c>
    </row>
    <row r="207" spans="1:16" x14ac:dyDescent="0.25">
      <c r="A207" s="1" t="s">
        <v>665</v>
      </c>
      <c r="B207" s="1" t="s">
        <v>666</v>
      </c>
      <c r="C207" s="1" t="s">
        <v>16</v>
      </c>
      <c r="D207" s="1" t="s">
        <v>655</v>
      </c>
      <c r="E207" s="1" t="s">
        <v>669</v>
      </c>
      <c r="F207" s="1" t="s">
        <v>670</v>
      </c>
      <c r="G207" s="1" t="s">
        <v>8</v>
      </c>
      <c r="H207" s="1">
        <v>3551.8755329999999</v>
      </c>
      <c r="I207" s="1">
        <v>3503.4419800000001</v>
      </c>
      <c r="J207" s="1">
        <v>-2.6181800000000002</v>
      </c>
      <c r="K207" s="1">
        <v>-5.0587</v>
      </c>
      <c r="L207" s="1">
        <v>-10.5755</v>
      </c>
      <c r="M207" s="2">
        <f t="shared" si="213"/>
        <v>-9.6643912399406737</v>
      </c>
      <c r="N207" s="3">
        <f t="shared" si="214"/>
        <v>-9.7455451931485193E-3</v>
      </c>
      <c r="O207" s="2">
        <f t="shared" si="215"/>
        <v>-0.98585352565853768</v>
      </c>
      <c r="P207" s="9">
        <f t="shared" si="216"/>
        <v>-7.4744765599211505E-2</v>
      </c>
    </row>
    <row r="208" spans="1:16" x14ac:dyDescent="0.25">
      <c r="A208" s="1" t="s">
        <v>665</v>
      </c>
      <c r="B208" s="1" t="s">
        <v>666</v>
      </c>
      <c r="C208" s="1" t="s">
        <v>16</v>
      </c>
      <c r="D208" s="1" t="s">
        <v>655</v>
      </c>
      <c r="E208" s="1" t="s">
        <v>667</v>
      </c>
      <c r="F208" s="1" t="s">
        <v>668</v>
      </c>
      <c r="G208" s="1" t="s">
        <v>8</v>
      </c>
      <c r="H208" s="1">
        <v>3472.767992</v>
      </c>
      <c r="I208" s="1">
        <v>3464.8424970000001</v>
      </c>
      <c r="J208" s="1">
        <v>-2.6079599999999998</v>
      </c>
      <c r="K208" s="1">
        <v>-5.0640499999999999</v>
      </c>
      <c r="L208" s="1">
        <v>-10.650040000000001</v>
      </c>
      <c r="M208" s="2">
        <f t="shared" si="213"/>
        <v>-9.7389998798894659</v>
      </c>
      <c r="N208" s="3">
        <f t="shared" si="214"/>
        <v>3.2364938280164957E-3</v>
      </c>
      <c r="O208" s="2">
        <f t="shared" si="215"/>
        <v>-1.0502748413876173</v>
      </c>
      <c r="P208" s="9">
        <f t="shared" si="216"/>
        <v>-0.13923472127708258</v>
      </c>
    </row>
    <row r="209" spans="1:32" x14ac:dyDescent="0.25">
      <c r="J209" s="4">
        <f t="shared" ref="J209:P209" si="217">AVERAGE(J200:J208)</f>
        <v>-2.6201888888888885</v>
      </c>
      <c r="K209" s="4">
        <f t="shared" si="217"/>
        <v>-5.0624088888888892</v>
      </c>
      <c r="L209" s="4">
        <f t="shared" si="217"/>
        <v>-10.605060000000002</v>
      </c>
      <c r="M209" s="4">
        <f t="shared" si="217"/>
        <v>-9.6939784601833221</v>
      </c>
      <c r="N209" s="4">
        <f t="shared" si="217"/>
        <v>-9.8396498069129503E-3</v>
      </c>
      <c r="O209" s="4">
        <f t="shared" si="217"/>
        <v>-1.0083987452060914</v>
      </c>
      <c r="P209" s="4">
        <f t="shared" si="217"/>
        <v>-9.7317205389413255E-2</v>
      </c>
      <c r="R209" s="18">
        <f>1000*((1+J209/1000)/(1+AVERAGE(J197,J217)/1000)-1)</f>
        <v>-4.8124753840861345E-3</v>
      </c>
      <c r="S209" s="18">
        <f t="shared" ref="S209:U209" si="218">1000*((1+K209/1000)/(1+AVERAGE(K197,K217)/1000)-1)</f>
        <v>0.17813949347322833</v>
      </c>
      <c r="T209" s="18">
        <f t="shared" si="218"/>
        <v>1.1185963867470505</v>
      </c>
      <c r="U209" s="18">
        <f t="shared" si="218"/>
        <v>1.1185963867470505</v>
      </c>
      <c r="V209" s="20">
        <f t="shared" ref="V209" si="219">S209-1000*((1+R209/1000)^1.9-1)</f>
        <v>0.18728317690130947</v>
      </c>
      <c r="W209" s="19">
        <f t="shared" ref="W209" si="220">T209-1000*((1+R209/1000)^1.9-1)</f>
        <v>1.1277400701751317</v>
      </c>
      <c r="Y209" s="5" t="str">
        <f>A208</f>
        <v>SF17973</v>
      </c>
      <c r="Z209" s="5" t="str">
        <f>B208</f>
        <v>MURCHISON S 0 B</v>
      </c>
      <c r="AA209" s="22">
        <f>1000*((1+R209/1000)*(1-0.401/1000)^0.515*(1+0.116/1000)-1)</f>
        <v>-9.5371083662976197E-2</v>
      </c>
      <c r="AB209" s="22">
        <f>1000*((1+S209/1000)*(1-0.401/1000)-1)</f>
        <v>-0.22293194046363318</v>
      </c>
      <c r="AC209" s="22">
        <f>1000*((1+T209/1000)*(1-0.401/1000)^1.9*(1-0.796/1000)-1)</f>
        <v>-0.44030159284269565</v>
      </c>
      <c r="AD209" s="22">
        <f>1000*((1+U209/1000)*(1-0.401/1000)^1.9*(1-0.796/1000)-1)</f>
        <v>-0.44030159284269565</v>
      </c>
      <c r="AE209" s="19">
        <f t="shared" ref="AE209" si="221">AB209-1000*((1+AA209/1000)^1.9-1)</f>
        <v>-4.1734658303926864E-2</v>
      </c>
      <c r="AF209" s="19">
        <f t="shared" ref="AF209" si="222">AC209-1000*((1+AA209/1000)^1.9-1)</f>
        <v>-0.25910431068298934</v>
      </c>
    </row>
    <row r="210" spans="1:32" ht="13.8" thickBot="1" x14ac:dyDescent="0.3">
      <c r="J210" s="14">
        <f>STDEV(J200:J208)</f>
        <v>9.4901151790224118E-3</v>
      </c>
      <c r="K210" s="14">
        <f t="shared" ref="K210:P210" si="223">STDEV(K200:K208)</f>
        <v>2.6281335793887908E-3</v>
      </c>
      <c r="L210" s="14">
        <f t="shared" si="223"/>
        <v>3.8312957664476843E-2</v>
      </c>
      <c r="M210" s="14">
        <f t="shared" si="223"/>
        <v>3.8348238043509307E-2</v>
      </c>
      <c r="N210" s="14">
        <f t="shared" si="223"/>
        <v>9.4064625199387873E-3</v>
      </c>
      <c r="O210" s="14">
        <f t="shared" si="223"/>
        <v>3.7699257284755427E-2</v>
      </c>
      <c r="P210" s="14">
        <f t="shared" si="223"/>
        <v>3.7734240781641795E-2</v>
      </c>
      <c r="R210" s="21">
        <f>J210</f>
        <v>9.4901151790224118E-3</v>
      </c>
      <c r="S210" s="21">
        <f t="shared" ref="S210" si="224">K210</f>
        <v>2.6281335793887908E-3</v>
      </c>
      <c r="T210" s="21">
        <f t="shared" ref="T210" si="225">L210</f>
        <v>3.8312957664476843E-2</v>
      </c>
      <c r="U210" s="21">
        <f t="shared" ref="U210" si="226">M210</f>
        <v>3.8348238043509307E-2</v>
      </c>
      <c r="V210" s="21">
        <f t="shared" ref="V210" si="227">N210</f>
        <v>9.4064625199387873E-3</v>
      </c>
      <c r="W210" s="21">
        <f t="shared" ref="W210" si="228">O210</f>
        <v>3.7699257284755427E-2</v>
      </c>
      <c r="AA210" s="23">
        <f>R210</f>
        <v>9.4901151790224118E-3</v>
      </c>
      <c r="AB210" s="23">
        <f t="shared" ref="AB210" si="229">S210</f>
        <v>2.6281335793887908E-3</v>
      </c>
      <c r="AC210" s="23">
        <f t="shared" ref="AC210" si="230">T210</f>
        <v>3.8312957664476843E-2</v>
      </c>
      <c r="AD210" s="23">
        <f t="shared" ref="AD210" si="231">U210</f>
        <v>3.8348238043509307E-2</v>
      </c>
      <c r="AE210" s="23">
        <f t="shared" ref="AE210" si="232">V210</f>
        <v>9.4064625199387873E-3</v>
      </c>
      <c r="AF210" s="23">
        <f t="shared" ref="AF210" si="233">W210</f>
        <v>3.7699257284755427E-2</v>
      </c>
    </row>
    <row r="212" spans="1:32" x14ac:dyDescent="0.25">
      <c r="A212" s="1" t="s">
        <v>685</v>
      </c>
      <c r="B212" s="1" t="s">
        <v>19</v>
      </c>
      <c r="C212" s="1" t="s">
        <v>16</v>
      </c>
      <c r="D212" s="1" t="s">
        <v>655</v>
      </c>
      <c r="E212" s="1" t="s">
        <v>694</v>
      </c>
      <c r="F212" s="1" t="s">
        <v>695</v>
      </c>
      <c r="G212" s="1" t="s">
        <v>7</v>
      </c>
      <c r="H212" s="1">
        <v>3803.041506</v>
      </c>
      <c r="I212" s="1">
        <v>3868.8219610000001</v>
      </c>
      <c r="J212" s="1">
        <v>-2.6191900000000001</v>
      </c>
      <c r="K212" s="1">
        <v>-5.2383800000000003</v>
      </c>
      <c r="L212" s="1">
        <v>-11.73986</v>
      </c>
      <c r="M212" s="2">
        <f>((1+L212/1000)/(1-0.92/1000)-1)*1000</f>
        <v>-10.829823437562558</v>
      </c>
      <c r="N212" s="3">
        <f>J212-1000*((1+K212/1000)^0.515-1)</f>
        <v>8.2011606263747705E-2</v>
      </c>
      <c r="O212" s="2">
        <f>L212-1000*((1+K212/1000)^1.9-1)</f>
        <v>-1.8104038370264171</v>
      </c>
      <c r="P212" s="9">
        <f>M212-1000*((1+K212/1000)^1.9-1)</f>
        <v>-0.90036727458897481</v>
      </c>
    </row>
    <row r="213" spans="1:32" x14ac:dyDescent="0.25">
      <c r="A213" s="1" t="s">
        <v>685</v>
      </c>
      <c r="B213" s="1" t="s">
        <v>19</v>
      </c>
      <c r="C213" s="1" t="s">
        <v>16</v>
      </c>
      <c r="D213" s="1" t="s">
        <v>655</v>
      </c>
      <c r="E213" s="1" t="s">
        <v>692</v>
      </c>
      <c r="F213" s="1" t="s">
        <v>693</v>
      </c>
      <c r="G213" s="1" t="s">
        <v>7</v>
      </c>
      <c r="H213" s="1">
        <v>3756.2406460000002</v>
      </c>
      <c r="I213" s="1">
        <v>3814.0263880000002</v>
      </c>
      <c r="J213" s="1">
        <v>-2.6134300000000001</v>
      </c>
      <c r="K213" s="1">
        <v>-5.2439799999999996</v>
      </c>
      <c r="L213" s="1">
        <v>-11.75503</v>
      </c>
      <c r="M213" s="2">
        <f>((1+L213/1000)/(1-0.92/1000)-1)*1000</f>
        <v>-10.845007406814267</v>
      </c>
      <c r="N213" s="3">
        <f>J213-1000*((1+K213/1000)^0.515-1)</f>
        <v>9.0662965965631948E-2</v>
      </c>
      <c r="O213" s="2">
        <f>L213-1000*((1+K213/1000)^1.9-1)</f>
        <v>-1.8149840397440062</v>
      </c>
      <c r="P213" s="9">
        <f>M213-1000*((1+K213/1000)^1.9-1)</f>
        <v>-0.90496144655827315</v>
      </c>
    </row>
    <row r="214" spans="1:32" x14ac:dyDescent="0.25">
      <c r="A214" s="1" t="s">
        <v>685</v>
      </c>
      <c r="B214" s="1" t="s">
        <v>19</v>
      </c>
      <c r="C214" s="1" t="s">
        <v>16</v>
      </c>
      <c r="D214" s="1" t="s">
        <v>655</v>
      </c>
      <c r="E214" s="1" t="s">
        <v>690</v>
      </c>
      <c r="F214" s="1" t="s">
        <v>691</v>
      </c>
      <c r="G214" s="1" t="s">
        <v>7</v>
      </c>
      <c r="H214" s="1">
        <v>3729.2124920000001</v>
      </c>
      <c r="I214" s="1">
        <v>3771.7048359999999</v>
      </c>
      <c r="J214" s="1">
        <v>-2.6285099999999999</v>
      </c>
      <c r="K214" s="1">
        <v>-5.2416799999999997</v>
      </c>
      <c r="L214" s="1">
        <v>-11.700570000000001</v>
      </c>
      <c r="M214" s="2">
        <f>((1+L214/1000)/(1-0.92/1000)-1)*1000</f>
        <v>-10.790497257476828</v>
      </c>
      <c r="N214" s="3">
        <f>J214-1000*((1+K214/1000)^0.515-1)</f>
        <v>7.4395442275582813E-2</v>
      </c>
      <c r="O214" s="2">
        <f>L214-1000*((1+K214/1000)^1.9-1)</f>
        <v>-1.7648734142778704</v>
      </c>
      <c r="P214" s="9">
        <f>M214-1000*((1+K214/1000)^1.9-1)</f>
        <v>-0.85480067175469721</v>
      </c>
    </row>
    <row r="215" spans="1:32" x14ac:dyDescent="0.25">
      <c r="A215" s="1" t="s">
        <v>685</v>
      </c>
      <c r="B215" s="1" t="s">
        <v>19</v>
      </c>
      <c r="C215" s="1" t="s">
        <v>16</v>
      </c>
      <c r="D215" s="1" t="s">
        <v>655</v>
      </c>
      <c r="E215" s="1" t="s">
        <v>688</v>
      </c>
      <c r="F215" s="1" t="s">
        <v>689</v>
      </c>
      <c r="G215" s="1" t="s">
        <v>7</v>
      </c>
      <c r="H215" s="1">
        <v>3704.830829</v>
      </c>
      <c r="I215" s="1">
        <v>3727.8228399999998</v>
      </c>
      <c r="J215" s="1">
        <v>-2.6219000000000001</v>
      </c>
      <c r="K215" s="1">
        <v>-5.2455400000000001</v>
      </c>
      <c r="L215" s="1">
        <v>-11.67822</v>
      </c>
      <c r="M215" s="2">
        <f>((1+L215/1000)/(1-0.92/1000)-1)*1000</f>
        <v>-10.768126676542366</v>
      </c>
      <c r="N215" s="3">
        <f>J215-1000*((1+K215/1000)^0.515-1)</f>
        <v>8.2998417574152938E-2</v>
      </c>
      <c r="O215" s="2">
        <f>L215-1000*((1+K215/1000)^1.9-1)</f>
        <v>-1.7352240343419361</v>
      </c>
      <c r="P215" s="9">
        <f>M215-1000*((1+K215/1000)^1.9-1)</f>
        <v>-0.82513071088430223</v>
      </c>
    </row>
    <row r="216" spans="1:32" x14ac:dyDescent="0.25">
      <c r="A216" s="1" t="s">
        <v>685</v>
      </c>
      <c r="B216" s="1" t="s">
        <v>19</v>
      </c>
      <c r="C216" s="1" t="s">
        <v>16</v>
      </c>
      <c r="D216" s="1" t="s">
        <v>655</v>
      </c>
      <c r="E216" s="1" t="s">
        <v>686</v>
      </c>
      <c r="F216" s="1" t="s">
        <v>687</v>
      </c>
      <c r="G216" s="1" t="s">
        <v>7</v>
      </c>
      <c r="H216" s="1">
        <v>3680.3092879999999</v>
      </c>
      <c r="I216" s="1">
        <v>3687.3541719999998</v>
      </c>
      <c r="J216" s="1">
        <v>-2.61829</v>
      </c>
      <c r="K216" s="1">
        <v>-5.24078</v>
      </c>
      <c r="L216" s="1">
        <v>-11.651680000000001</v>
      </c>
      <c r="M216" s="2">
        <f>((1+L216/1000)/(1-0.92/1000)-1)*1000</f>
        <v>-10.741562237258307</v>
      </c>
      <c r="N216" s="3">
        <f>J216-1000*((1+K216/1000)^0.515-1)</f>
        <v>8.4150759455027035E-2</v>
      </c>
      <c r="O216" s="2">
        <f>L216-1000*((1+K216/1000)^1.9-1)</f>
        <v>-1.7176853459070518</v>
      </c>
      <c r="P216" s="9">
        <f>M216-1000*((1+K216/1000)^1.9-1)</f>
        <v>-0.80756758316535837</v>
      </c>
    </row>
    <row r="217" spans="1:32" x14ac:dyDescent="0.25">
      <c r="J217" s="4">
        <f t="shared" ref="J217:P217" si="234">AVERAGE(J212:J216)</f>
        <v>-2.6202640000000001</v>
      </c>
      <c r="K217" s="4">
        <f t="shared" si="234"/>
        <v>-5.2420720000000003</v>
      </c>
      <c r="L217" s="4">
        <f t="shared" si="234"/>
        <v>-11.705071999999998</v>
      </c>
      <c r="M217" s="4">
        <f t="shared" si="234"/>
        <v>-10.795003403130865</v>
      </c>
      <c r="N217" s="4">
        <f t="shared" si="234"/>
        <v>8.2843838306828482E-2</v>
      </c>
      <c r="O217" s="4">
        <f t="shared" si="234"/>
        <v>-1.7686341342594563</v>
      </c>
      <c r="P217" s="4">
        <f t="shared" si="234"/>
        <v>-0.85856553739032115</v>
      </c>
    </row>
    <row r="218" spans="1:32" ht="13.8" thickBot="1" x14ac:dyDescent="0.3">
      <c r="J218" s="14">
        <f>STDEV(J212:J216)</f>
        <v>5.532330431201586E-3</v>
      </c>
      <c r="K218" s="14">
        <f t="shared" ref="K218:P218" si="235">STDEV(K212:K216)</f>
        <v>2.7893224983854786E-3</v>
      </c>
      <c r="L218" s="14">
        <f t="shared" si="235"/>
        <v>4.2714196352032413E-2</v>
      </c>
      <c r="M218" s="14">
        <f t="shared" si="235"/>
        <v>4.2753529599263755E-2</v>
      </c>
      <c r="N218" s="14">
        <f t="shared" si="235"/>
        <v>5.8081559176828782E-3</v>
      </c>
      <c r="O218" s="14">
        <f t="shared" si="235"/>
        <v>4.3643953285431344E-2</v>
      </c>
      <c r="P218" s="14">
        <f t="shared" si="235"/>
        <v>4.3683002392862845E-2</v>
      </c>
    </row>
    <row r="220" spans="1:32" x14ac:dyDescent="0.25">
      <c r="A220" s="1" t="s">
        <v>696</v>
      </c>
      <c r="B220" s="1" t="s">
        <v>19</v>
      </c>
      <c r="C220" s="1" t="s">
        <v>16</v>
      </c>
      <c r="D220" s="1" t="s">
        <v>697</v>
      </c>
      <c r="E220" s="1" t="s">
        <v>706</v>
      </c>
      <c r="F220" s="1" t="s">
        <v>707</v>
      </c>
      <c r="G220" s="1" t="s">
        <v>7</v>
      </c>
      <c r="H220" s="1">
        <v>3712.2171720000001</v>
      </c>
      <c r="I220" s="1">
        <v>3797.790215</v>
      </c>
      <c r="J220" s="1">
        <v>-2.61755</v>
      </c>
      <c r="K220" s="1">
        <v>-5.2464700000000004</v>
      </c>
      <c r="L220" s="1">
        <v>-11.7021</v>
      </c>
      <c r="M220" s="2">
        <f>((1+L220/1000)/(1-0.92/1000)-1)*1000</f>
        <v>-10.792028666373078</v>
      </c>
      <c r="N220" s="3">
        <f>J220-1000*((1+K220/1000)^0.515-1)</f>
        <v>8.7828590939888596E-2</v>
      </c>
      <c r="O220" s="2">
        <f>L220-1000*((1+K220/1000)^1.9-1)</f>
        <v>-1.7573453792561544</v>
      </c>
      <c r="P220" s="9">
        <f>M220-1000*((1+K220/1000)^1.9-1)</f>
        <v>-0.84727404562923248</v>
      </c>
    </row>
    <row r="221" spans="1:32" x14ac:dyDescent="0.25">
      <c r="A221" s="1" t="s">
        <v>696</v>
      </c>
      <c r="B221" s="1" t="s">
        <v>19</v>
      </c>
      <c r="C221" s="1" t="s">
        <v>16</v>
      </c>
      <c r="D221" s="1" t="s">
        <v>697</v>
      </c>
      <c r="E221" s="1" t="s">
        <v>704</v>
      </c>
      <c r="F221" s="1" t="s">
        <v>705</v>
      </c>
      <c r="G221" s="1" t="s">
        <v>7</v>
      </c>
      <c r="H221" s="1">
        <v>3656.4541260000001</v>
      </c>
      <c r="I221" s="1">
        <v>3732.2943070000001</v>
      </c>
      <c r="J221" s="1">
        <v>-2.6145800000000001</v>
      </c>
      <c r="K221" s="1">
        <v>-5.2470800000000004</v>
      </c>
      <c r="L221" s="1">
        <v>-11.7965</v>
      </c>
      <c r="M221" s="2">
        <f>((1+L221/1000)/(1-0.92/1000)-1)*1000</f>
        <v>-10.886515594346724</v>
      </c>
      <c r="N221" s="3">
        <f>J221-1000*((1+K221/1000)^0.515-1)</f>
        <v>9.1113543480824788E-2</v>
      </c>
      <c r="O221" s="2">
        <f>L221-1000*((1+K221/1000)^1.9-1)</f>
        <v>-1.850591853605712</v>
      </c>
      <c r="P221" s="9">
        <f>M221-1000*((1+K221/1000)^1.9-1)</f>
        <v>-0.940607447952436</v>
      </c>
    </row>
    <row r="222" spans="1:32" x14ac:dyDescent="0.25">
      <c r="A222" s="1" t="s">
        <v>696</v>
      </c>
      <c r="B222" s="1" t="s">
        <v>19</v>
      </c>
      <c r="C222" s="1" t="s">
        <v>16</v>
      </c>
      <c r="D222" s="1" t="s">
        <v>697</v>
      </c>
      <c r="E222" s="1" t="s">
        <v>702</v>
      </c>
      <c r="F222" s="1" t="s">
        <v>703</v>
      </c>
      <c r="G222" s="1" t="s">
        <v>7</v>
      </c>
      <c r="H222" s="1">
        <v>3612.9209529999998</v>
      </c>
      <c r="I222" s="1">
        <v>3672.9447530000002</v>
      </c>
      <c r="J222" s="1">
        <v>-2.6177100000000002</v>
      </c>
      <c r="K222" s="1">
        <v>-5.2437800000000001</v>
      </c>
      <c r="L222" s="1">
        <v>-11.76703</v>
      </c>
      <c r="M222" s="2">
        <f>((1+L222/1000)/(1-0.92/1000)-1)*1000</f>
        <v>-10.857018456980395</v>
      </c>
      <c r="N222" s="3">
        <f>J222-1000*((1+K222/1000)^0.515-1)</f>
        <v>8.6279702983133699E-2</v>
      </c>
      <c r="O222" s="2">
        <f>L222-1000*((1+K222/1000)^1.9-1)</f>
        <v>-1.8273622458659826</v>
      </c>
      <c r="P222" s="9">
        <f>M222-1000*((1+K222/1000)^1.9-1)</f>
        <v>-0.91735070284637743</v>
      </c>
    </row>
    <row r="223" spans="1:32" x14ac:dyDescent="0.25">
      <c r="A223" s="1" t="s">
        <v>696</v>
      </c>
      <c r="B223" s="1" t="s">
        <v>19</v>
      </c>
      <c r="C223" s="1" t="s">
        <v>16</v>
      </c>
      <c r="D223" s="1" t="s">
        <v>697</v>
      </c>
      <c r="E223" s="1" t="s">
        <v>700</v>
      </c>
      <c r="F223" s="1" t="s">
        <v>701</v>
      </c>
      <c r="G223" s="1" t="s">
        <v>7</v>
      </c>
      <c r="H223" s="1">
        <v>3582.0446160000001</v>
      </c>
      <c r="I223" s="1">
        <v>3623.5832850000002</v>
      </c>
      <c r="J223" s="1">
        <v>-2.6092</v>
      </c>
      <c r="K223" s="1">
        <v>-5.2420200000000001</v>
      </c>
      <c r="L223" s="1">
        <v>-11.71543</v>
      </c>
      <c r="M223" s="2">
        <f>((1+L223/1000)/(1-0.92/1000)-1)*1000</f>
        <v>-10.805370941265879</v>
      </c>
      <c r="N223" s="3">
        <f>J223-1000*((1+K223/1000)^0.515-1)</f>
        <v>9.3880989171935436E-2</v>
      </c>
      <c r="O223" s="2">
        <f>L223-1000*((1+K223/1000)^1.9-1)</f>
        <v>-1.7790904626898989</v>
      </c>
      <c r="P223" s="9">
        <f>M223-1000*((1+K223/1000)^1.9-1)</f>
        <v>-0.86903140395577871</v>
      </c>
    </row>
    <row r="224" spans="1:32" x14ac:dyDescent="0.25">
      <c r="A224" s="1" t="s">
        <v>696</v>
      </c>
      <c r="B224" s="1" t="s">
        <v>19</v>
      </c>
      <c r="C224" s="1" t="s">
        <v>16</v>
      </c>
      <c r="D224" s="1" t="s">
        <v>697</v>
      </c>
      <c r="E224" s="1" t="s">
        <v>698</v>
      </c>
      <c r="F224" s="1" t="s">
        <v>699</v>
      </c>
      <c r="G224" s="1" t="s">
        <v>7</v>
      </c>
      <c r="H224" s="1">
        <v>3552.953712</v>
      </c>
      <c r="I224" s="1">
        <v>3576.9532340000001</v>
      </c>
      <c r="J224" s="1">
        <v>-2.6145700000000001</v>
      </c>
      <c r="K224" s="1">
        <v>-5.2351900000000002</v>
      </c>
      <c r="L224" s="1">
        <v>-11.768470000000001</v>
      </c>
      <c r="M224" s="2">
        <f>((1+L224/1000)/(1-0.92/1000)-1)*1000</f>
        <v>-10.858459783000374</v>
      </c>
      <c r="N224" s="3">
        <f>J224-1000*((1+K224/1000)^0.515-1)</f>
        <v>8.4984567391348964E-2</v>
      </c>
      <c r="O224" s="2">
        <f>L224-1000*((1+K224/1000)^1.9-1)</f>
        <v>-1.8450462633938489</v>
      </c>
      <c r="P224" s="9">
        <f>M224-1000*((1+K224/1000)^1.9-1)</f>
        <v>-0.935036046394222</v>
      </c>
    </row>
    <row r="225" spans="1:32" x14ac:dyDescent="0.25">
      <c r="J225" s="4">
        <f t="shared" ref="J225:P225" si="236">AVERAGE(J220:J224)</f>
        <v>-2.614722</v>
      </c>
      <c r="K225" s="4">
        <f t="shared" si="236"/>
        <v>-5.2429079999999999</v>
      </c>
      <c r="L225" s="4">
        <f t="shared" si="236"/>
        <v>-11.749905999999999</v>
      </c>
      <c r="M225" s="4">
        <f t="shared" si="236"/>
        <v>-10.83987868839329</v>
      </c>
      <c r="N225" s="4">
        <f t="shared" si="236"/>
        <v>8.8817478793426302E-2</v>
      </c>
      <c r="O225" s="4">
        <f t="shared" si="236"/>
        <v>-1.8118872409623195</v>
      </c>
      <c r="P225" s="4">
        <f t="shared" si="236"/>
        <v>-0.90185992935560932</v>
      </c>
    </row>
    <row r="226" spans="1:32" ht="13.8" thickBot="1" x14ac:dyDescent="0.3">
      <c r="J226" s="14">
        <f>STDEV(J220:J224)</f>
        <v>3.4446146373724382E-3</v>
      </c>
      <c r="K226" s="14">
        <f t="shared" ref="K226:P226" si="237">STDEV(K220:K224)</f>
        <v>4.7751931898092547E-3</v>
      </c>
      <c r="L226" s="14">
        <f t="shared" si="237"/>
        <v>3.9632254919446872E-2</v>
      </c>
      <c r="M226" s="14">
        <f t="shared" si="237"/>
        <v>3.9668750169593391E-2</v>
      </c>
      <c r="N226" s="14">
        <f t="shared" si="237"/>
        <v>3.640757663877918E-3</v>
      </c>
      <c r="O226" s="14">
        <f t="shared" si="237"/>
        <v>4.1495442306001766E-2</v>
      </c>
      <c r="P226" s="14">
        <f t="shared" si="237"/>
        <v>4.1531072056444365E-2</v>
      </c>
    </row>
    <row r="228" spans="1:32" x14ac:dyDescent="0.25">
      <c r="A228" s="1" t="s">
        <v>708</v>
      </c>
      <c r="B228" s="1" t="s">
        <v>709</v>
      </c>
      <c r="C228" s="1" t="s">
        <v>16</v>
      </c>
      <c r="D228" s="1" t="s">
        <v>697</v>
      </c>
      <c r="E228" s="1" t="s">
        <v>726</v>
      </c>
      <c r="F228" s="1" t="s">
        <v>727</v>
      </c>
      <c r="G228" s="1" t="s">
        <v>8</v>
      </c>
      <c r="H228" s="1">
        <v>4213.2755980000002</v>
      </c>
      <c r="I228" s="1">
        <v>4327.801117</v>
      </c>
      <c r="J228" s="1">
        <v>-2.3998900000000001</v>
      </c>
      <c r="K228" s="1">
        <v>-4.6310500000000001</v>
      </c>
      <c r="L228" s="1">
        <v>-9.8294599999999992</v>
      </c>
      <c r="M228" s="2">
        <f t="shared" ref="M228:M236" si="238">((1+L228/1000)/(1-0.92/1000)-1)*1000</f>
        <v>-8.9176642511109563</v>
      </c>
      <c r="N228" s="3">
        <f t="shared" ref="N228:N236" si="239">J228-1000*((1+K228/1000)^0.515-1)</f>
        <v>-1.221467709226598E-2</v>
      </c>
      <c r="O228" s="2">
        <f t="shared" ref="O228:O236" si="240">L228-1000*((1+K228/1000)^1.9-1)</f>
        <v>-1.0488046978506684</v>
      </c>
      <c r="P228" s="9">
        <f t="shared" ref="P228:P236" si="241">M228-1000*((1+K228/1000)^1.9-1)</f>
        <v>-0.13700894896162552</v>
      </c>
    </row>
    <row r="229" spans="1:32" x14ac:dyDescent="0.25">
      <c r="A229" s="1" t="s">
        <v>708</v>
      </c>
      <c r="B229" s="1" t="s">
        <v>709</v>
      </c>
      <c r="C229" s="1" t="s">
        <v>16</v>
      </c>
      <c r="D229" s="1" t="s">
        <v>697</v>
      </c>
      <c r="E229" s="1" t="s">
        <v>724</v>
      </c>
      <c r="F229" s="1" t="s">
        <v>725</v>
      </c>
      <c r="G229" s="1" t="s">
        <v>8</v>
      </c>
      <c r="H229" s="1">
        <v>4131.0795070000004</v>
      </c>
      <c r="I229" s="1">
        <v>4249.1428500000002</v>
      </c>
      <c r="J229" s="1">
        <v>-2.3976799999999998</v>
      </c>
      <c r="K229" s="1">
        <v>-4.6357299999999997</v>
      </c>
      <c r="L229" s="1">
        <v>-9.8083799999999997</v>
      </c>
      <c r="M229" s="2">
        <f t="shared" si="238"/>
        <v>-8.8965648396523989</v>
      </c>
      <c r="N229" s="3">
        <f t="shared" si="239"/>
        <v>-7.5890421998159319E-3</v>
      </c>
      <c r="O229" s="2">
        <f t="shared" si="240"/>
        <v>-1.0188697865492422</v>
      </c>
      <c r="P229" s="9">
        <f t="shared" si="241"/>
        <v>-0.10705462620164141</v>
      </c>
    </row>
    <row r="230" spans="1:32" x14ac:dyDescent="0.25">
      <c r="A230" s="1" t="s">
        <v>708</v>
      </c>
      <c r="B230" s="1" t="s">
        <v>709</v>
      </c>
      <c r="C230" s="1" t="s">
        <v>16</v>
      </c>
      <c r="D230" s="1" t="s">
        <v>697</v>
      </c>
      <c r="E230" s="1" t="s">
        <v>722</v>
      </c>
      <c r="F230" s="1" t="s">
        <v>723</v>
      </c>
      <c r="G230" s="1" t="s">
        <v>8</v>
      </c>
      <c r="H230" s="1">
        <v>4054.225884</v>
      </c>
      <c r="I230" s="1">
        <v>3958.3969969999998</v>
      </c>
      <c r="J230" s="1">
        <v>-2.4116</v>
      </c>
      <c r="K230" s="1">
        <v>-4.6378199999999996</v>
      </c>
      <c r="L230" s="1">
        <v>-9.8468599999999995</v>
      </c>
      <c r="M230" s="2">
        <f t="shared" si="238"/>
        <v>-8.9350802738519253</v>
      </c>
      <c r="N230" s="3">
        <f t="shared" si="239"/>
        <v>-2.0430263299828333E-2</v>
      </c>
      <c r="O230" s="2">
        <f t="shared" si="240"/>
        <v>-1.053395361767727</v>
      </c>
      <c r="P230" s="9">
        <f t="shared" si="241"/>
        <v>-0.14161563561965274</v>
      </c>
    </row>
    <row r="231" spans="1:32" x14ac:dyDescent="0.25">
      <c r="A231" s="1" t="s">
        <v>708</v>
      </c>
      <c r="B231" s="1" t="s">
        <v>709</v>
      </c>
      <c r="C231" s="1" t="s">
        <v>16</v>
      </c>
      <c r="D231" s="1" t="s">
        <v>697</v>
      </c>
      <c r="E231" s="1" t="s">
        <v>720</v>
      </c>
      <c r="F231" s="1" t="s">
        <v>721</v>
      </c>
      <c r="G231" s="1" t="s">
        <v>8</v>
      </c>
      <c r="H231" s="1">
        <v>3982.9478690000001</v>
      </c>
      <c r="I231" s="1">
        <v>3862.9694880000002</v>
      </c>
      <c r="J231" s="1">
        <v>-2.3915099999999998</v>
      </c>
      <c r="K231" s="1">
        <v>-4.6356599999999997</v>
      </c>
      <c r="L231" s="1">
        <v>-9.7658000000000005</v>
      </c>
      <c r="M231" s="2">
        <f t="shared" si="238"/>
        <v>-8.8539456299795418</v>
      </c>
      <c r="N231" s="3">
        <f t="shared" si="239"/>
        <v>-1.4551735315202485E-3</v>
      </c>
      <c r="O231" s="2">
        <f t="shared" si="240"/>
        <v>-0.97642223152744911</v>
      </c>
      <c r="P231" s="9">
        <f t="shared" si="241"/>
        <v>-6.4567861506990454E-2</v>
      </c>
    </row>
    <row r="232" spans="1:32" x14ac:dyDescent="0.25">
      <c r="A232" s="1" t="s">
        <v>708</v>
      </c>
      <c r="B232" s="1" t="s">
        <v>709</v>
      </c>
      <c r="C232" s="1" t="s">
        <v>16</v>
      </c>
      <c r="D232" s="1" t="s">
        <v>697</v>
      </c>
      <c r="E232" s="1" t="s">
        <v>718</v>
      </c>
      <c r="F232" s="1" t="s">
        <v>719</v>
      </c>
      <c r="G232" s="1" t="s">
        <v>8</v>
      </c>
      <c r="H232" s="1">
        <v>3914.022305</v>
      </c>
      <c r="I232" s="1">
        <v>3818.1780359999998</v>
      </c>
      <c r="J232" s="1">
        <v>-2.3947600000000002</v>
      </c>
      <c r="K232" s="1">
        <v>-4.6291700000000002</v>
      </c>
      <c r="L232" s="1">
        <v>-9.8133999999999997</v>
      </c>
      <c r="M232" s="2">
        <f t="shared" si="238"/>
        <v>-8.9015894623052372</v>
      </c>
      <c r="N232" s="3">
        <f t="shared" si="239"/>
        <v>-8.0550587888184033E-3</v>
      </c>
      <c r="O232" s="2">
        <f t="shared" si="240"/>
        <v>-1.0363018095213281</v>
      </c>
      <c r="P232" s="9">
        <f t="shared" si="241"/>
        <v>-0.12449127182656561</v>
      </c>
    </row>
    <row r="233" spans="1:32" x14ac:dyDescent="0.25">
      <c r="A233" s="1" t="s">
        <v>708</v>
      </c>
      <c r="B233" s="1" t="s">
        <v>709</v>
      </c>
      <c r="C233" s="1" t="s">
        <v>16</v>
      </c>
      <c r="D233" s="1" t="s">
        <v>697</v>
      </c>
      <c r="E233" s="1" t="s">
        <v>716</v>
      </c>
      <c r="F233" s="1" t="s">
        <v>717</v>
      </c>
      <c r="G233" s="1" t="s">
        <v>8</v>
      </c>
      <c r="H233" s="1">
        <v>3845.801105</v>
      </c>
      <c r="I233" s="1">
        <v>3733.3444439999998</v>
      </c>
      <c r="J233" s="1">
        <v>-2.3998499999999998</v>
      </c>
      <c r="K233" s="1">
        <v>-4.6369600000000002</v>
      </c>
      <c r="L233" s="1">
        <v>-9.7981999999999996</v>
      </c>
      <c r="M233" s="2">
        <f t="shared" si="238"/>
        <v>-8.8863754654281415</v>
      </c>
      <c r="N233" s="3">
        <f t="shared" si="239"/>
        <v>-9.1241628844738187E-3</v>
      </c>
      <c r="O233" s="2">
        <f t="shared" si="240"/>
        <v>-1.0063625404379746</v>
      </c>
      <c r="P233" s="9">
        <f t="shared" si="241"/>
        <v>-9.4538005866116492E-2</v>
      </c>
    </row>
    <row r="234" spans="1:32" x14ac:dyDescent="0.25">
      <c r="A234" s="1" t="s">
        <v>708</v>
      </c>
      <c r="B234" s="1" t="s">
        <v>709</v>
      </c>
      <c r="C234" s="1" t="s">
        <v>16</v>
      </c>
      <c r="D234" s="1" t="s">
        <v>697</v>
      </c>
      <c r="E234" s="1" t="s">
        <v>714</v>
      </c>
      <c r="F234" s="1" t="s">
        <v>715</v>
      </c>
      <c r="G234" s="1" t="s">
        <v>8</v>
      </c>
      <c r="H234" s="1">
        <v>3779.8037039999999</v>
      </c>
      <c r="I234" s="1">
        <v>3648.3043210000001</v>
      </c>
      <c r="J234" s="1">
        <v>-2.3892899999999999</v>
      </c>
      <c r="K234" s="1">
        <v>-4.6316300000000004</v>
      </c>
      <c r="L234" s="1">
        <v>-9.7173400000000001</v>
      </c>
      <c r="M234" s="2">
        <f t="shared" si="238"/>
        <v>-8.805441005725223</v>
      </c>
      <c r="N234" s="3">
        <f t="shared" si="239"/>
        <v>-1.3153038363027392E-3</v>
      </c>
      <c r="O234" s="2">
        <f t="shared" si="240"/>
        <v>-0.93558729227914128</v>
      </c>
      <c r="P234" s="9">
        <f t="shared" si="241"/>
        <v>-2.3688298004364228E-2</v>
      </c>
    </row>
    <row r="235" spans="1:32" x14ac:dyDescent="0.25">
      <c r="A235" s="1" t="s">
        <v>708</v>
      </c>
      <c r="B235" s="1" t="s">
        <v>709</v>
      </c>
      <c r="C235" s="1" t="s">
        <v>16</v>
      </c>
      <c r="D235" s="1" t="s">
        <v>697</v>
      </c>
      <c r="E235" s="1" t="s">
        <v>712</v>
      </c>
      <c r="F235" s="1" t="s">
        <v>713</v>
      </c>
      <c r="G235" s="1" t="s">
        <v>8</v>
      </c>
      <c r="H235" s="1">
        <v>3713.6122620000001</v>
      </c>
      <c r="I235" s="1">
        <v>3621.7788089999999</v>
      </c>
      <c r="J235" s="1">
        <v>-2.4119100000000002</v>
      </c>
      <c r="K235" s="1">
        <v>-4.6311</v>
      </c>
      <c r="L235" s="1">
        <v>-9.8370800000000003</v>
      </c>
      <c r="M235" s="2">
        <f t="shared" si="238"/>
        <v>-8.9252912679665961</v>
      </c>
      <c r="N235" s="3">
        <f t="shared" si="239"/>
        <v>-2.4208869056224547E-2</v>
      </c>
      <c r="O235" s="2">
        <f t="shared" si="240"/>
        <v>-1.0563300938994402</v>
      </c>
      <c r="P235" s="9">
        <f t="shared" si="241"/>
        <v>-0.14454136186603606</v>
      </c>
    </row>
    <row r="236" spans="1:32" x14ac:dyDescent="0.25">
      <c r="A236" s="1" t="s">
        <v>708</v>
      </c>
      <c r="B236" s="1" t="s">
        <v>709</v>
      </c>
      <c r="C236" s="1" t="s">
        <v>16</v>
      </c>
      <c r="D236" s="1" t="s">
        <v>697</v>
      </c>
      <c r="E236" s="1" t="s">
        <v>710</v>
      </c>
      <c r="F236" s="1" t="s">
        <v>711</v>
      </c>
      <c r="G236" s="1" t="s">
        <v>8</v>
      </c>
      <c r="H236" s="1">
        <v>3651.44029</v>
      </c>
      <c r="I236" s="1">
        <v>3568.2514329999999</v>
      </c>
      <c r="J236" s="1">
        <v>-2.4093599999999999</v>
      </c>
      <c r="K236" s="1">
        <v>-4.63795</v>
      </c>
      <c r="L236" s="1">
        <v>-9.8277999999999999</v>
      </c>
      <c r="M236" s="2">
        <f t="shared" si="238"/>
        <v>-8.9160027225047003</v>
      </c>
      <c r="N236" s="3">
        <f t="shared" si="239"/>
        <v>-1.812316218360932E-2</v>
      </c>
      <c r="O236" s="2">
        <f t="shared" si="240"/>
        <v>-1.0340893930090331</v>
      </c>
      <c r="P236" s="9">
        <f t="shared" si="241"/>
        <v>-0.12229211551373353</v>
      </c>
    </row>
    <row r="237" spans="1:32" x14ac:dyDescent="0.25">
      <c r="J237" s="4">
        <f t="shared" ref="J237:P237" si="242">AVERAGE(J228:J236)</f>
        <v>-2.4006499999999997</v>
      </c>
      <c r="K237" s="4">
        <f t="shared" si="242"/>
        <v>-4.6341188888888887</v>
      </c>
      <c r="L237" s="4">
        <f t="shared" si="242"/>
        <v>-9.8049244444444454</v>
      </c>
      <c r="M237" s="4">
        <f t="shared" si="242"/>
        <v>-8.8931061020583027</v>
      </c>
      <c r="N237" s="4">
        <f t="shared" si="242"/>
        <v>-1.1390634763651035E-2</v>
      </c>
      <c r="O237" s="4">
        <f t="shared" si="242"/>
        <v>-1.0184625785380004</v>
      </c>
      <c r="P237" s="4">
        <f t="shared" si="242"/>
        <v>-0.10664423615185845</v>
      </c>
      <c r="R237" s="18">
        <f>1000*((1+J237/1000)/(1+AVERAGE(J$225,J$269)/1000)-1)</f>
        <v>0.22018293565828628</v>
      </c>
      <c r="S237" s="18">
        <f t="shared" ref="S237" si="243">1000*((1+K237/1000)/(1+AVERAGE(K$225,K$269)/1000)-1)</f>
        <v>0.62428178681450675</v>
      </c>
      <c r="T237" s="18">
        <f t="shared" ref="T237" si="244">1000*((1+L237/1000)/(1+AVERAGE(L$225,L$269)/1000)-1)</f>
        <v>1.9640369211149089</v>
      </c>
      <c r="U237" s="18">
        <f t="shared" ref="U237" si="245">1000*((1+M237/1000)/(1+AVERAGE(M$225,M$269)/1000)-1)</f>
        <v>1.9640369211149089</v>
      </c>
      <c r="V237" s="20">
        <f t="shared" ref="V237" si="246">S237-1000*((1+R237/1000)^1.9-1)</f>
        <v>0.20589275851889965</v>
      </c>
      <c r="W237" s="19">
        <f t="shared" ref="W237" si="247">T237-1000*((1+R237/1000)^1.9-1)</f>
        <v>1.5456478928193018</v>
      </c>
      <c r="Y237" s="5" t="str">
        <f>A236</f>
        <v>SF17976</v>
      </c>
      <c r="Z237" s="5" t="str">
        <f>B236</f>
        <v>MURCHISON EtOH D</v>
      </c>
      <c r="AA237" s="22">
        <f>1000*((1+R237/1000)*(1-0.401/1000)^0.515*(1+0.116/1000)-1)</f>
        <v>0.12960395201000452</v>
      </c>
      <c r="AB237" s="22">
        <f>1000*((1+S237/1000)*(1-0.401/1000)-1)</f>
        <v>0.22303144981794532</v>
      </c>
      <c r="AC237" s="22">
        <f>1000*((1+T237/1000)*(1-0.401/1000)^1.9*(1-0.796/1000)-1)</f>
        <v>0.40382245859715837</v>
      </c>
      <c r="AD237" s="22">
        <f>1000*((1+U237/1000)*(1-0.401/1000)^1.9*(1-0.796/1000)-1)</f>
        <v>0.40382245859715837</v>
      </c>
      <c r="AE237" s="19">
        <f t="shared" ref="AE237" si="248">AB237-1000*((1+AA237/1000)^1.9-1)</f>
        <v>-2.3230420531650253E-2</v>
      </c>
      <c r="AF237" s="19">
        <f t="shared" ref="AF237" si="249">AC237-1000*((1+AA237/1000)^1.9-1)</f>
        <v>0.15756058824756281</v>
      </c>
    </row>
    <row r="238" spans="1:32" ht="13.8" thickBot="1" x14ac:dyDescent="0.3">
      <c r="J238" s="14">
        <f>STDEV(J228:J236)</f>
        <v>8.5137682608819546E-3</v>
      </c>
      <c r="K238" s="14">
        <f t="shared" ref="K238:P238" si="250">STDEV(K228:K236)</f>
        <v>3.3659339136575548E-3</v>
      </c>
      <c r="L238" s="14">
        <f t="shared" si="250"/>
        <v>4.0694910956749396E-2</v>
      </c>
      <c r="M238" s="14">
        <f t="shared" si="250"/>
        <v>4.0732384750733895E-2</v>
      </c>
      <c r="N238" s="14">
        <f t="shared" si="250"/>
        <v>8.0852391488004313E-3</v>
      </c>
      <c r="O238" s="14">
        <f t="shared" si="250"/>
        <v>4.0186453486278549E-2</v>
      </c>
      <c r="P238" s="14">
        <f t="shared" si="250"/>
        <v>4.022346597752436E-2</v>
      </c>
      <c r="R238" s="21">
        <f>J238</f>
        <v>8.5137682608819546E-3</v>
      </c>
      <c r="S238" s="21">
        <f t="shared" ref="S238" si="251">K238</f>
        <v>3.3659339136575548E-3</v>
      </c>
      <c r="T238" s="21">
        <f t="shared" ref="T238" si="252">L238</f>
        <v>4.0694910956749396E-2</v>
      </c>
      <c r="U238" s="21">
        <f t="shared" ref="U238" si="253">M238</f>
        <v>4.0732384750733895E-2</v>
      </c>
      <c r="V238" s="21">
        <f t="shared" ref="V238" si="254">N238</f>
        <v>8.0852391488004313E-3</v>
      </c>
      <c r="W238" s="21">
        <f t="shared" ref="W238" si="255">O238</f>
        <v>4.0186453486278549E-2</v>
      </c>
      <c r="AA238" s="23">
        <f>R238</f>
        <v>8.5137682608819546E-3</v>
      </c>
      <c r="AB238" s="23">
        <f t="shared" ref="AB238" si="256">S238</f>
        <v>3.3659339136575548E-3</v>
      </c>
      <c r="AC238" s="23">
        <f t="shared" ref="AC238" si="257">T238</f>
        <v>4.0694910956749396E-2</v>
      </c>
      <c r="AD238" s="23">
        <f t="shared" ref="AD238" si="258">U238</f>
        <v>4.0732384750733895E-2</v>
      </c>
      <c r="AE238" s="23">
        <f t="shared" ref="AE238" si="259">V238</f>
        <v>8.0852391488004313E-3</v>
      </c>
      <c r="AF238" s="23">
        <f t="shared" ref="AF238" si="260">W238</f>
        <v>4.0186453486278549E-2</v>
      </c>
    </row>
    <row r="240" spans="1:32" x14ac:dyDescent="0.25">
      <c r="A240" s="1" t="s">
        <v>728</v>
      </c>
      <c r="B240" s="1" t="s">
        <v>729</v>
      </c>
      <c r="C240" s="1" t="s">
        <v>16</v>
      </c>
      <c r="D240" s="1" t="s">
        <v>697</v>
      </c>
      <c r="E240" s="1" t="s">
        <v>746</v>
      </c>
      <c r="F240" s="1" t="s">
        <v>747</v>
      </c>
      <c r="G240" s="1" t="s">
        <v>8</v>
      </c>
      <c r="H240" s="1">
        <v>4424.6109139999999</v>
      </c>
      <c r="I240" s="1">
        <v>4552.8685740000001</v>
      </c>
      <c r="J240" s="1">
        <v>-1.65604</v>
      </c>
      <c r="K240" s="1">
        <v>-3.1880700000000002</v>
      </c>
      <c r="L240" s="1">
        <v>-6.9534799999999999</v>
      </c>
      <c r="M240" s="2">
        <f t="shared" ref="M240:M248" si="261">((1+L240/1000)/(1-0.92/1000)-1)*1000</f>
        <v>-6.0390359130398918</v>
      </c>
      <c r="N240" s="3">
        <f t="shared" ref="N240:N248" si="262">J240-1000*((1+K240/1000)^0.515-1)</f>
        <v>-1.2912612536139179E-2</v>
      </c>
      <c r="O240" s="2">
        <f t="shared" ref="O240:O248" si="263">L240-1000*((1+K240/1000)^1.9-1)</f>
        <v>-0.90483796502043212</v>
      </c>
      <c r="P240" s="9">
        <f t="shared" ref="P240:P248" si="264">M240-1000*((1+K240/1000)^1.9-1)</f>
        <v>9.6061219396759157E-3</v>
      </c>
    </row>
    <row r="241" spans="1:32" x14ac:dyDescent="0.25">
      <c r="A241" s="1" t="s">
        <v>728</v>
      </c>
      <c r="B241" s="1" t="s">
        <v>729</v>
      </c>
      <c r="C241" s="1" t="s">
        <v>16</v>
      </c>
      <c r="D241" s="1" t="s">
        <v>697</v>
      </c>
      <c r="E241" s="1" t="s">
        <v>744</v>
      </c>
      <c r="F241" s="1" t="s">
        <v>745</v>
      </c>
      <c r="G241" s="1" t="s">
        <v>8</v>
      </c>
      <c r="H241" s="1">
        <v>4330.8393489999999</v>
      </c>
      <c r="I241" s="1">
        <v>4205.5965310000001</v>
      </c>
      <c r="J241" s="1">
        <v>-1.6649400000000001</v>
      </c>
      <c r="K241" s="1">
        <v>-3.1961300000000001</v>
      </c>
      <c r="L241" s="1">
        <v>-6.9653999999999998</v>
      </c>
      <c r="M241" s="2">
        <f t="shared" si="261"/>
        <v>-6.0509668895383228</v>
      </c>
      <c r="N241" s="3">
        <f t="shared" si="262"/>
        <v>-1.7655270971913328E-2</v>
      </c>
      <c r="O241" s="2">
        <f t="shared" si="263"/>
        <v>-0.90148796748811311</v>
      </c>
      <c r="P241" s="9">
        <f t="shared" si="264"/>
        <v>1.2945142973563861E-2</v>
      </c>
    </row>
    <row r="242" spans="1:32" x14ac:dyDescent="0.25">
      <c r="A242" s="1" t="s">
        <v>728</v>
      </c>
      <c r="B242" s="1" t="s">
        <v>729</v>
      </c>
      <c r="C242" s="1" t="s">
        <v>16</v>
      </c>
      <c r="D242" s="1" t="s">
        <v>697</v>
      </c>
      <c r="E242" s="1" t="s">
        <v>742</v>
      </c>
      <c r="F242" s="1" t="s">
        <v>743</v>
      </c>
      <c r="G242" s="1" t="s">
        <v>8</v>
      </c>
      <c r="H242" s="1">
        <v>4237.6268170000003</v>
      </c>
      <c r="I242" s="1">
        <v>4124.1511090000004</v>
      </c>
      <c r="J242" s="1">
        <v>-1.6710799999999999</v>
      </c>
      <c r="K242" s="1">
        <v>-3.1945399999999999</v>
      </c>
      <c r="L242" s="1">
        <v>-7.0267200000000001</v>
      </c>
      <c r="M242" s="2">
        <f t="shared" si="261"/>
        <v>-6.1123433558873952</v>
      </c>
      <c r="N242" s="3">
        <f t="shared" si="262"/>
        <v>-2.4615392993207585E-2</v>
      </c>
      <c r="O242" s="2">
        <f t="shared" si="263"/>
        <v>-0.96582027830212347</v>
      </c>
      <c r="P242" s="9">
        <f t="shared" si="264"/>
        <v>-5.1443634189518583E-2</v>
      </c>
    </row>
    <row r="243" spans="1:32" x14ac:dyDescent="0.25">
      <c r="A243" s="1" t="s">
        <v>728</v>
      </c>
      <c r="B243" s="1" t="s">
        <v>729</v>
      </c>
      <c r="C243" s="1" t="s">
        <v>16</v>
      </c>
      <c r="D243" s="1" t="s">
        <v>697</v>
      </c>
      <c r="E243" s="1" t="s">
        <v>740</v>
      </c>
      <c r="F243" s="1" t="s">
        <v>741</v>
      </c>
      <c r="G243" s="1" t="s">
        <v>8</v>
      </c>
      <c r="H243" s="1">
        <v>4156.6966860000002</v>
      </c>
      <c r="I243" s="1">
        <v>4065.2554700000001</v>
      </c>
      <c r="J243" s="1">
        <v>-1.6755599999999999</v>
      </c>
      <c r="K243" s="1">
        <v>-3.1954500000000001</v>
      </c>
      <c r="L243" s="1">
        <v>-6.86374</v>
      </c>
      <c r="M243" s="2">
        <f t="shared" si="261"/>
        <v>-5.9492132762141159</v>
      </c>
      <c r="N243" s="3">
        <f t="shared" si="262"/>
        <v>-2.862601505868767E-2</v>
      </c>
      <c r="O243" s="2">
        <f t="shared" si="263"/>
        <v>-0.80111625082900773</v>
      </c>
      <c r="P243" s="9">
        <f t="shared" si="264"/>
        <v>0.11341047295687634</v>
      </c>
    </row>
    <row r="244" spans="1:32" x14ac:dyDescent="0.25">
      <c r="A244" s="1" t="s">
        <v>728</v>
      </c>
      <c r="B244" s="1" t="s">
        <v>729</v>
      </c>
      <c r="C244" s="1" t="s">
        <v>16</v>
      </c>
      <c r="D244" s="1" t="s">
        <v>697</v>
      </c>
      <c r="E244" s="1" t="s">
        <v>738</v>
      </c>
      <c r="F244" s="1" t="s">
        <v>739</v>
      </c>
      <c r="G244" s="1" t="s">
        <v>8</v>
      </c>
      <c r="H244" s="1">
        <v>4081.3660329999998</v>
      </c>
      <c r="I244" s="1">
        <v>3992.1321119999998</v>
      </c>
      <c r="J244" s="1">
        <v>-1.66083</v>
      </c>
      <c r="K244" s="1">
        <v>-3.1961200000000001</v>
      </c>
      <c r="L244" s="1">
        <v>-6.9603099999999998</v>
      </c>
      <c r="M244" s="2">
        <f t="shared" si="261"/>
        <v>-6.0458722024261391</v>
      </c>
      <c r="N244" s="3">
        <f t="shared" si="262"/>
        <v>-1.3550428974049789E-2</v>
      </c>
      <c r="O244" s="2">
        <f t="shared" si="263"/>
        <v>-0.89641691282552305</v>
      </c>
      <c r="P244" s="9">
        <f t="shared" si="264"/>
        <v>1.8020884748337629E-2</v>
      </c>
    </row>
    <row r="245" spans="1:32" x14ac:dyDescent="0.25">
      <c r="A245" s="1" t="s">
        <v>728</v>
      </c>
      <c r="B245" s="1" t="s">
        <v>729</v>
      </c>
      <c r="C245" s="1" t="s">
        <v>16</v>
      </c>
      <c r="D245" s="1" t="s">
        <v>697</v>
      </c>
      <c r="E245" s="1" t="s">
        <v>736</v>
      </c>
      <c r="F245" s="1" t="s">
        <v>737</v>
      </c>
      <c r="G245" s="1" t="s">
        <v>8</v>
      </c>
      <c r="H245" s="1">
        <v>4009.757619</v>
      </c>
      <c r="I245" s="1">
        <v>3922.1464820000001</v>
      </c>
      <c r="J245" s="1">
        <v>-1.66543</v>
      </c>
      <c r="K245" s="1">
        <v>-3.1949900000000002</v>
      </c>
      <c r="L245" s="1">
        <v>-6.95634</v>
      </c>
      <c r="M245" s="2">
        <f t="shared" si="261"/>
        <v>-6.0418985466629271</v>
      </c>
      <c r="N245" s="3">
        <f t="shared" si="262"/>
        <v>-1.8733283051607375E-2</v>
      </c>
      <c r="O245" s="2">
        <f t="shared" si="263"/>
        <v>-0.89458773706684891</v>
      </c>
      <c r="P245" s="9">
        <f t="shared" si="264"/>
        <v>1.985371627022392E-2</v>
      </c>
    </row>
    <row r="246" spans="1:32" x14ac:dyDescent="0.25">
      <c r="A246" s="1" t="s">
        <v>728</v>
      </c>
      <c r="B246" s="1" t="s">
        <v>729</v>
      </c>
      <c r="C246" s="1" t="s">
        <v>16</v>
      </c>
      <c r="D246" s="1" t="s">
        <v>697</v>
      </c>
      <c r="E246" s="1" t="s">
        <v>734</v>
      </c>
      <c r="F246" s="1" t="s">
        <v>735</v>
      </c>
      <c r="G246" s="1" t="s">
        <v>8</v>
      </c>
      <c r="H246" s="1">
        <v>3935.7010949999999</v>
      </c>
      <c r="I246" s="1">
        <v>4058.2751629999998</v>
      </c>
      <c r="J246" s="1">
        <v>-1.66493</v>
      </c>
      <c r="K246" s="1">
        <v>-3.2003900000000001</v>
      </c>
      <c r="L246" s="1">
        <v>-7.02745</v>
      </c>
      <c r="M246" s="2">
        <f t="shared" si="261"/>
        <v>-6.1130740281059026</v>
      </c>
      <c r="N246" s="3">
        <f t="shared" si="262"/>
        <v>-1.5447959787797672E-2</v>
      </c>
      <c r="O246" s="2">
        <f t="shared" si="263"/>
        <v>-0.95546726926272019</v>
      </c>
      <c r="P246" s="9">
        <f t="shared" si="264"/>
        <v>-4.1091297368622826E-2</v>
      </c>
    </row>
    <row r="247" spans="1:32" x14ac:dyDescent="0.25">
      <c r="A247" s="1" t="s">
        <v>728</v>
      </c>
      <c r="B247" s="1" t="s">
        <v>729</v>
      </c>
      <c r="C247" s="1" t="s">
        <v>16</v>
      </c>
      <c r="D247" s="1" t="s">
        <v>697</v>
      </c>
      <c r="E247" s="1" t="s">
        <v>732</v>
      </c>
      <c r="F247" s="1" t="s">
        <v>733</v>
      </c>
      <c r="G247" s="1" t="s">
        <v>8</v>
      </c>
      <c r="H247" s="1">
        <v>3863.7661429999998</v>
      </c>
      <c r="I247" s="1">
        <v>3723.2145449999998</v>
      </c>
      <c r="J247" s="1">
        <v>-1.6682399999999999</v>
      </c>
      <c r="K247" s="1">
        <v>-3.1987399999999999</v>
      </c>
      <c r="L247" s="1">
        <v>-6.95519</v>
      </c>
      <c r="M247" s="2">
        <f t="shared" si="261"/>
        <v>-6.0407474876886802</v>
      </c>
      <c r="N247" s="3">
        <f t="shared" si="262"/>
        <v>-1.9609031561519608E-2</v>
      </c>
      <c r="O247" s="2">
        <f t="shared" si="263"/>
        <v>-0.88633324024434135</v>
      </c>
      <c r="P247" s="9">
        <f t="shared" si="264"/>
        <v>2.8109272066978441E-2</v>
      </c>
    </row>
    <row r="248" spans="1:32" x14ac:dyDescent="0.25">
      <c r="A248" s="1" t="s">
        <v>728</v>
      </c>
      <c r="B248" s="1" t="s">
        <v>729</v>
      </c>
      <c r="C248" s="1" t="s">
        <v>16</v>
      </c>
      <c r="D248" s="1" t="s">
        <v>697</v>
      </c>
      <c r="E248" s="1" t="s">
        <v>730</v>
      </c>
      <c r="F248" s="1" t="s">
        <v>731</v>
      </c>
      <c r="G248" s="1" t="s">
        <v>8</v>
      </c>
      <c r="H248" s="1">
        <v>3791.4916600000001</v>
      </c>
      <c r="I248" s="1">
        <v>3924.0062440000002</v>
      </c>
      <c r="J248" s="1">
        <v>-1.66876</v>
      </c>
      <c r="K248" s="1">
        <v>-3.2031900000000002</v>
      </c>
      <c r="L248" s="1">
        <v>-6.9696499999999997</v>
      </c>
      <c r="M248" s="2">
        <f t="shared" si="261"/>
        <v>-6.0552208031389165</v>
      </c>
      <c r="N248" s="3">
        <f t="shared" si="262"/>
        <v>-1.7833715214307988E-2</v>
      </c>
      <c r="O248" s="2">
        <f t="shared" si="263"/>
        <v>-0.89236260189046757</v>
      </c>
      <c r="P248" s="9">
        <f t="shared" si="264"/>
        <v>2.2066594970615583E-2</v>
      </c>
    </row>
    <row r="249" spans="1:32" x14ac:dyDescent="0.25">
      <c r="J249" s="4">
        <f t="shared" ref="J249:P249" si="265">AVERAGE(J240:J248)</f>
        <v>-1.6662011111111112</v>
      </c>
      <c r="K249" s="4">
        <f t="shared" si="265"/>
        <v>-3.1964022222222224</v>
      </c>
      <c r="L249" s="4">
        <f t="shared" si="265"/>
        <v>-6.9642533333333336</v>
      </c>
      <c r="M249" s="4">
        <f t="shared" si="265"/>
        <v>-6.0498191669669215</v>
      </c>
      <c r="N249" s="4">
        <f t="shared" si="265"/>
        <v>-1.877596779435891E-2</v>
      </c>
      <c r="O249" s="4">
        <f t="shared" si="265"/>
        <v>-0.89982558032550863</v>
      </c>
      <c r="P249" s="4">
        <f t="shared" si="265"/>
        <v>1.4608586040903364E-2</v>
      </c>
      <c r="R249" s="18">
        <f>1000*((1+J249/1000)/(1+AVERAGE(J$225,J$269)/1000)-1)</f>
        <v>0.95656132443866504</v>
      </c>
      <c r="S249" s="18">
        <f t="shared" ref="S249" si="266">1000*((1+K249/1000)/(1+AVERAGE(K$225,K$269)/1000)-1)</f>
        <v>2.0695937412391618</v>
      </c>
      <c r="T249" s="18">
        <f t="shared" ref="T249" si="267">1000*((1+L249/1000)/(1+AVERAGE(L$225,L$269)/1000)-1)</f>
        <v>4.8384708223916384</v>
      </c>
      <c r="U249" s="18">
        <f t="shared" ref="U249" si="268">1000*((1+M249/1000)/(1+AVERAGE(M$225,M$269)/1000)-1)</f>
        <v>4.8384708223916384</v>
      </c>
      <c r="V249" s="20">
        <f t="shared" ref="V249" si="269">S249-1000*((1+R249/1000)^1.9-1)</f>
        <v>0.25134491656397806</v>
      </c>
      <c r="W249" s="19">
        <f t="shared" ref="W249" si="270">T249-1000*((1+R249/1000)^1.9-1)</f>
        <v>3.0202219977164546</v>
      </c>
      <c r="Y249" s="5" t="str">
        <f>A248</f>
        <v>SF17977</v>
      </c>
      <c r="Z249" s="5" t="str">
        <f>B248</f>
        <v>MURCHISON EtOH A</v>
      </c>
      <c r="AA249" s="22">
        <f>1000*((1+R249/1000)*(1-0.401/1000)^0.515*(1+0.116/1000)-1)</f>
        <v>0.86591565506743962</v>
      </c>
      <c r="AB249" s="22">
        <f>1000*((1+S249/1000)*(1-0.401/1000)-1)</f>
        <v>1.6677638341489054</v>
      </c>
      <c r="AC249" s="22">
        <f>1000*((1+T249/1000)*(1-0.401/1000)^1.9*(1-0.796/1000)-1)</f>
        <v>3.2737804174456375</v>
      </c>
      <c r="AD249" s="22">
        <f>1000*((1+U249/1000)*(1-0.401/1000)^1.9*(1-0.796/1000)-1)</f>
        <v>3.2737804174456375</v>
      </c>
      <c r="AE249" s="19">
        <f t="shared" ref="AE249" si="271">AB249-1000*((1+AA249/1000)^1.9-1)</f>
        <v>2.1883020537627473E-2</v>
      </c>
      <c r="AF249" s="19">
        <f t="shared" ref="AF249" si="272">AC249-1000*((1+AA249/1000)^1.9-1)</f>
        <v>1.6278996038343596</v>
      </c>
    </row>
    <row r="250" spans="1:32" ht="13.8" thickBot="1" x14ac:dyDescent="0.3">
      <c r="J250" s="14">
        <f>STDEV(J240:J248)</f>
        <v>5.6788542956401752E-3</v>
      </c>
      <c r="K250" s="14">
        <f t="shared" ref="K250:P250" si="273">STDEV(K240:K248)</f>
        <v>4.2336472980686922E-3</v>
      </c>
      <c r="L250" s="14">
        <f t="shared" si="273"/>
        <v>4.7835200950764302E-2</v>
      </c>
      <c r="M250" s="14">
        <f t="shared" si="273"/>
        <v>4.7879249860644423E-2</v>
      </c>
      <c r="N250" s="14">
        <f t="shared" si="273"/>
        <v>5.0833399997039109E-3</v>
      </c>
      <c r="O250" s="14">
        <f t="shared" si="273"/>
        <v>4.6770062906177766E-2</v>
      </c>
      <c r="P250" s="14">
        <f t="shared" si="273"/>
        <v>4.6813490244858438E-2</v>
      </c>
      <c r="R250" s="21">
        <f>J250</f>
        <v>5.6788542956401752E-3</v>
      </c>
      <c r="S250" s="21">
        <f t="shared" ref="S250" si="274">K250</f>
        <v>4.2336472980686922E-3</v>
      </c>
      <c r="T250" s="21">
        <f t="shared" ref="T250" si="275">L250</f>
        <v>4.7835200950764302E-2</v>
      </c>
      <c r="U250" s="21">
        <f t="shared" ref="U250" si="276">M250</f>
        <v>4.7879249860644423E-2</v>
      </c>
      <c r="V250" s="21">
        <f t="shared" ref="V250" si="277">N250</f>
        <v>5.0833399997039109E-3</v>
      </c>
      <c r="W250" s="21">
        <f t="shared" ref="W250" si="278">O250</f>
        <v>4.6770062906177766E-2</v>
      </c>
      <c r="AA250" s="23">
        <f>R250</f>
        <v>5.6788542956401752E-3</v>
      </c>
      <c r="AB250" s="23">
        <f t="shared" ref="AB250" si="279">S250</f>
        <v>4.2336472980686922E-3</v>
      </c>
      <c r="AC250" s="23">
        <f t="shared" ref="AC250" si="280">T250</f>
        <v>4.7835200950764302E-2</v>
      </c>
      <c r="AD250" s="23">
        <f t="shared" ref="AD250" si="281">U250</f>
        <v>4.7879249860644423E-2</v>
      </c>
      <c r="AE250" s="23">
        <f t="shared" ref="AE250" si="282">V250</f>
        <v>5.0833399997039109E-3</v>
      </c>
      <c r="AF250" s="23">
        <f t="shared" ref="AF250" si="283">W250</f>
        <v>4.6770062906177766E-2</v>
      </c>
    </row>
    <row r="252" spans="1:32" x14ac:dyDescent="0.25">
      <c r="A252" s="1" t="s">
        <v>748</v>
      </c>
      <c r="B252" s="1" t="s">
        <v>749</v>
      </c>
      <c r="C252" s="1" t="s">
        <v>16</v>
      </c>
      <c r="D252" s="1" t="s">
        <v>697</v>
      </c>
      <c r="E252" s="1" t="s">
        <v>766</v>
      </c>
      <c r="F252" s="1" t="s">
        <v>767</v>
      </c>
      <c r="G252" s="1" t="s">
        <v>8</v>
      </c>
      <c r="H252" s="1">
        <v>4277.3848779999998</v>
      </c>
      <c r="I252" s="1">
        <v>4225.5249919999997</v>
      </c>
      <c r="J252" s="1">
        <v>-2.5804499999999999</v>
      </c>
      <c r="K252" s="1">
        <v>-5.0007200000000003</v>
      </c>
      <c r="L252" s="1">
        <v>-10.41803</v>
      </c>
      <c r="M252" s="2">
        <f t="shared" ref="M252:M260" si="284">((1+L252/1000)/(1-0.92/1000)-1)*1000</f>
        <v>-9.5067762341353159</v>
      </c>
      <c r="N252" s="3">
        <f t="shared" ref="N252:N260" si="285">J252-1000*((1+K252/1000)^0.515-1)</f>
        <v>-1.9483583913340041E-3</v>
      </c>
      <c r="O252" s="2">
        <f t="shared" ref="O252:O260" si="286">L252-1000*((1+K252/1000)^1.9-1)</f>
        <v>-0.93804672539413581</v>
      </c>
      <c r="P252" s="9">
        <f t="shared" ref="P252:P260" si="287">M252-1000*((1+K252/1000)^1.9-1)</f>
        <v>-2.6792959529451821E-2</v>
      </c>
    </row>
    <row r="253" spans="1:32" x14ac:dyDescent="0.25">
      <c r="A253" s="1" t="s">
        <v>748</v>
      </c>
      <c r="B253" s="1" t="s">
        <v>749</v>
      </c>
      <c r="C253" s="1" t="s">
        <v>16</v>
      </c>
      <c r="D253" s="1" t="s">
        <v>697</v>
      </c>
      <c r="E253" s="1" t="s">
        <v>764</v>
      </c>
      <c r="F253" s="1" t="s">
        <v>765</v>
      </c>
      <c r="G253" s="1" t="s">
        <v>8</v>
      </c>
      <c r="H253" s="1">
        <v>4163.8215300000002</v>
      </c>
      <c r="I253" s="1">
        <v>4062.2052239999998</v>
      </c>
      <c r="J253" s="1">
        <v>-2.5831</v>
      </c>
      <c r="K253" s="1">
        <v>-4.9991500000000002</v>
      </c>
      <c r="L253" s="1">
        <v>-10.5181</v>
      </c>
      <c r="M253" s="2">
        <f t="shared" si="284"/>
        <v>-9.6069383833126132</v>
      </c>
      <c r="N253" s="3">
        <f t="shared" si="285"/>
        <v>-5.4088764089250674E-3</v>
      </c>
      <c r="O253" s="2">
        <f t="shared" si="286"/>
        <v>-1.0410862987067198</v>
      </c>
      <c r="P253" s="9">
        <f t="shared" si="287"/>
        <v>-0.12992468201933249</v>
      </c>
    </row>
    <row r="254" spans="1:32" x14ac:dyDescent="0.25">
      <c r="A254" s="1" t="s">
        <v>748</v>
      </c>
      <c r="B254" s="1" t="s">
        <v>749</v>
      </c>
      <c r="C254" s="1" t="s">
        <v>16</v>
      </c>
      <c r="D254" s="1" t="s">
        <v>697</v>
      </c>
      <c r="E254" s="1" t="s">
        <v>762</v>
      </c>
      <c r="F254" s="1" t="s">
        <v>763</v>
      </c>
      <c r="G254" s="1" t="s">
        <v>8</v>
      </c>
      <c r="H254" s="1">
        <v>4060.6703990000001</v>
      </c>
      <c r="I254" s="1">
        <v>3959.900095</v>
      </c>
      <c r="J254" s="1">
        <v>-2.57592</v>
      </c>
      <c r="K254" s="1">
        <v>-4.9974499999999997</v>
      </c>
      <c r="L254" s="1">
        <v>-10.532640000000001</v>
      </c>
      <c r="M254" s="2">
        <f t="shared" si="284"/>
        <v>-9.6214917724305451</v>
      </c>
      <c r="N254" s="3">
        <f t="shared" si="285"/>
        <v>8.9349331606580762E-4</v>
      </c>
      <c r="O254" s="2">
        <f t="shared" si="286"/>
        <v>-1.0588417650106052</v>
      </c>
      <c r="P254" s="9">
        <f t="shared" si="287"/>
        <v>-0.14769353744114966</v>
      </c>
    </row>
    <row r="255" spans="1:32" x14ac:dyDescent="0.25">
      <c r="A255" s="1" t="s">
        <v>748</v>
      </c>
      <c r="B255" s="1" t="s">
        <v>749</v>
      </c>
      <c r="C255" s="1" t="s">
        <v>16</v>
      </c>
      <c r="D255" s="1" t="s">
        <v>697</v>
      </c>
      <c r="E255" s="1" t="s">
        <v>760</v>
      </c>
      <c r="F255" s="1" t="s">
        <v>761</v>
      </c>
      <c r="G255" s="1" t="s">
        <v>8</v>
      </c>
      <c r="H255" s="1">
        <v>3952.7835879999998</v>
      </c>
      <c r="I255" s="1">
        <v>3857.112365</v>
      </c>
      <c r="J255" s="1">
        <v>-2.5968300000000002</v>
      </c>
      <c r="K255" s="1">
        <v>-5.00237</v>
      </c>
      <c r="L255" s="1">
        <v>-10.563459999999999</v>
      </c>
      <c r="M255" s="2">
        <f t="shared" si="284"/>
        <v>-9.6523401529406971</v>
      </c>
      <c r="N255" s="3">
        <f t="shared" si="285"/>
        <v>-1.7476539424083004E-2</v>
      </c>
      <c r="O255" s="2">
        <f t="shared" si="286"/>
        <v>-1.080355840788723</v>
      </c>
      <c r="P255" s="9">
        <f t="shared" si="287"/>
        <v>-0.169235993729421</v>
      </c>
    </row>
    <row r="256" spans="1:32" x14ac:dyDescent="0.25">
      <c r="A256" s="1" t="s">
        <v>748</v>
      </c>
      <c r="B256" s="1" t="s">
        <v>749</v>
      </c>
      <c r="C256" s="1" t="s">
        <v>16</v>
      </c>
      <c r="D256" s="1" t="s">
        <v>697</v>
      </c>
      <c r="E256" s="1" t="s">
        <v>758</v>
      </c>
      <c r="F256" s="1" t="s">
        <v>759</v>
      </c>
      <c r="G256" s="1" t="s">
        <v>8</v>
      </c>
      <c r="H256" s="1">
        <v>3860.2454520000001</v>
      </c>
      <c r="I256" s="1">
        <v>3780.363691</v>
      </c>
      <c r="J256" s="1">
        <v>-2.58047</v>
      </c>
      <c r="K256" s="1">
        <v>-5.0070600000000001</v>
      </c>
      <c r="L256" s="1">
        <v>-10.348089999999999</v>
      </c>
      <c r="M256" s="2">
        <f t="shared" si="284"/>
        <v>-9.4367718300836234</v>
      </c>
      <c r="N256" s="3">
        <f t="shared" si="285"/>
        <v>1.3046951996011913E-3</v>
      </c>
      <c r="O256" s="2">
        <f t="shared" si="286"/>
        <v>-0.85611498816503584</v>
      </c>
      <c r="P256" s="9">
        <f t="shared" si="287"/>
        <v>5.5203181751339869E-2</v>
      </c>
    </row>
    <row r="257" spans="1:32" x14ac:dyDescent="0.25">
      <c r="A257" s="1" t="s">
        <v>748</v>
      </c>
      <c r="B257" s="1" t="s">
        <v>749</v>
      </c>
      <c r="C257" s="1" t="s">
        <v>16</v>
      </c>
      <c r="D257" s="1" t="s">
        <v>697</v>
      </c>
      <c r="E257" s="1" t="s">
        <v>756</v>
      </c>
      <c r="F257" s="1" t="s">
        <v>757</v>
      </c>
      <c r="G257" s="1" t="s">
        <v>8</v>
      </c>
      <c r="H257" s="1">
        <v>3771.4220399999999</v>
      </c>
      <c r="I257" s="1">
        <v>3652.139686</v>
      </c>
      <c r="J257" s="1">
        <v>-2.5739999999999998</v>
      </c>
      <c r="K257" s="1">
        <v>-5.0024199999999999</v>
      </c>
      <c r="L257" s="1">
        <v>-10.39978</v>
      </c>
      <c r="M257" s="2">
        <f t="shared" si="284"/>
        <v>-9.4885094286742966</v>
      </c>
      <c r="N257" s="3">
        <f t="shared" si="285"/>
        <v>5.3792732825561629E-3</v>
      </c>
      <c r="O257" s="2">
        <f t="shared" si="286"/>
        <v>-0.91658126860086497</v>
      </c>
      <c r="P257" s="9">
        <f t="shared" si="287"/>
        <v>-5.3106972751617576E-3</v>
      </c>
    </row>
    <row r="258" spans="1:32" x14ac:dyDescent="0.25">
      <c r="A258" s="1" t="s">
        <v>748</v>
      </c>
      <c r="B258" s="1" t="s">
        <v>749</v>
      </c>
      <c r="C258" s="1" t="s">
        <v>16</v>
      </c>
      <c r="D258" s="1" t="s">
        <v>697</v>
      </c>
      <c r="E258" s="1" t="s">
        <v>754</v>
      </c>
      <c r="F258" s="1" t="s">
        <v>755</v>
      </c>
      <c r="G258" s="1" t="s">
        <v>8</v>
      </c>
      <c r="H258" s="1">
        <v>3684.623259</v>
      </c>
      <c r="I258" s="1">
        <v>3581.6110509999999</v>
      </c>
      <c r="J258" s="1">
        <v>-2.5948600000000002</v>
      </c>
      <c r="K258" s="1">
        <v>-4.99946</v>
      </c>
      <c r="L258" s="1">
        <v>-10.455819999999999</v>
      </c>
      <c r="M258" s="2">
        <f t="shared" si="284"/>
        <v>-9.544601032950295</v>
      </c>
      <c r="N258" s="3">
        <f t="shared" si="285"/>
        <v>-1.70088378686164E-2</v>
      </c>
      <c r="O258" s="2">
        <f t="shared" si="286"/>
        <v>-0.97821994950186308</v>
      </c>
      <c r="P258" s="9">
        <f t="shared" si="287"/>
        <v>-6.7000982452158908E-2</v>
      </c>
    </row>
    <row r="259" spans="1:32" x14ac:dyDescent="0.25">
      <c r="A259" s="1" t="s">
        <v>748</v>
      </c>
      <c r="B259" s="1" t="s">
        <v>749</v>
      </c>
      <c r="C259" s="1" t="s">
        <v>16</v>
      </c>
      <c r="D259" s="1" t="s">
        <v>697</v>
      </c>
      <c r="E259" s="1" t="s">
        <v>752</v>
      </c>
      <c r="F259" s="1" t="s">
        <v>753</v>
      </c>
      <c r="G259" s="1" t="s">
        <v>8</v>
      </c>
      <c r="H259" s="1">
        <v>3594.0405350000001</v>
      </c>
      <c r="I259" s="1">
        <v>3489.286333</v>
      </c>
      <c r="J259" s="1">
        <v>-2.5775299999999999</v>
      </c>
      <c r="K259" s="1">
        <v>-5.0027200000000001</v>
      </c>
      <c r="L259" s="1">
        <v>-10.4094</v>
      </c>
      <c r="M259" s="2">
        <f t="shared" si="284"/>
        <v>-9.4981382872242328</v>
      </c>
      <c r="N259" s="3">
        <f t="shared" si="285"/>
        <v>2.0041495358227301E-3</v>
      </c>
      <c r="O259" s="2">
        <f t="shared" si="286"/>
        <v>-0.92563383556219847</v>
      </c>
      <c r="P259" s="9">
        <f t="shared" si="287"/>
        <v>-1.4372122786431518E-2</v>
      </c>
    </row>
    <row r="260" spans="1:32" x14ac:dyDescent="0.25">
      <c r="A260" s="1" t="s">
        <v>748</v>
      </c>
      <c r="B260" s="1" t="s">
        <v>749</v>
      </c>
      <c r="C260" s="1" t="s">
        <v>16</v>
      </c>
      <c r="D260" s="1" t="s">
        <v>697</v>
      </c>
      <c r="E260" s="1" t="s">
        <v>750</v>
      </c>
      <c r="F260" s="1" t="s">
        <v>751</v>
      </c>
      <c r="G260" s="1" t="s">
        <v>8</v>
      </c>
      <c r="H260" s="1">
        <v>3509.1215480000001</v>
      </c>
      <c r="I260" s="1">
        <v>3359.7561540000002</v>
      </c>
      <c r="J260" s="1">
        <v>-2.5794600000000001</v>
      </c>
      <c r="K260" s="1">
        <v>-5.0022099999999998</v>
      </c>
      <c r="L260" s="1">
        <v>-10.48278</v>
      </c>
      <c r="M260" s="2">
        <f t="shared" si="284"/>
        <v>-9.5715858589903178</v>
      </c>
      <c r="N260" s="3">
        <f t="shared" si="285"/>
        <v>-1.8914008128589899E-4</v>
      </c>
      <c r="O260" s="2">
        <f t="shared" si="286"/>
        <v>-0.99997847181929345</v>
      </c>
      <c r="P260" s="9">
        <f t="shared" si="287"/>
        <v>-8.8784330809611234E-2</v>
      </c>
    </row>
    <row r="261" spans="1:32" x14ac:dyDescent="0.25">
      <c r="J261" s="4">
        <f t="shared" ref="J261:P261" si="288">AVERAGE(J252:J260)</f>
        <v>-2.582513333333333</v>
      </c>
      <c r="K261" s="4">
        <f t="shared" si="288"/>
        <v>-5.0015066666666677</v>
      </c>
      <c r="L261" s="4">
        <f t="shared" si="288"/>
        <v>-10.458677777777778</v>
      </c>
      <c r="M261" s="4">
        <f t="shared" si="288"/>
        <v>-9.5474614423046589</v>
      </c>
      <c r="N261" s="4">
        <f t="shared" si="288"/>
        <v>-3.6055712044664981E-3</v>
      </c>
      <c r="O261" s="4">
        <f t="shared" si="288"/>
        <v>-0.97720657150549328</v>
      </c>
      <c r="P261" s="4">
        <f t="shared" si="288"/>
        <v>-6.5990236032375388E-2</v>
      </c>
      <c r="R261" s="18">
        <f>1000*((1+J261/1000)/(1+AVERAGE(J$225,J$269)/1000)-1)</f>
        <v>3.7841821927564467E-2</v>
      </c>
      <c r="S261" s="18">
        <f t="shared" ref="S261:U261" si="289">1000*((1+K261/1000)/(1+AVERAGE(K$225,K$269)/1000)-1)</f>
        <v>0.25495314269252667</v>
      </c>
      <c r="T261" s="18">
        <f t="shared" si="289"/>
        <v>1.3025134039941211</v>
      </c>
      <c r="U261" s="18">
        <f t="shared" si="289"/>
        <v>1.3025134039941211</v>
      </c>
      <c r="V261" s="20">
        <f t="shared" ref="V261" si="290">S261-1000*((1+R261/1000)^1.9-1)</f>
        <v>0.1830524566686087</v>
      </c>
      <c r="W261" s="19">
        <f t="shared" ref="W261" si="291">T261-1000*((1+R261/1000)^1.9-1)</f>
        <v>1.2306127179702031</v>
      </c>
      <c r="Y261" s="5" t="str">
        <f>A260</f>
        <v>SF17978</v>
      </c>
      <c r="Z261" s="5" t="str">
        <f>B260</f>
        <v>MURCHISON CCl4 B</v>
      </c>
      <c r="AA261" s="22">
        <f>1000*((1+R261/1000)*(1-0.401/1000)^0.515*(1+0.116/1000)-1)</f>
        <v>-5.2720649083681792E-2</v>
      </c>
      <c r="AB261" s="22">
        <f>1000*((1+S261/1000)*(1-0.401/1000)-1)</f>
        <v>-0.1461490935176224</v>
      </c>
      <c r="AC261" s="22">
        <f>1000*((1+T261/1000)*(1-0.401/1000)^1.9*(1-0.796/1000)-1)</f>
        <v>-0.25667096311032811</v>
      </c>
      <c r="AD261" s="22">
        <f>1000*((1+U261/1000)*(1-0.401/1000)^1.9*(1-0.796/1000)-1)</f>
        <v>-0.25667096311032811</v>
      </c>
      <c r="AE261" s="19">
        <f t="shared" ref="AE261" si="292">AB261-1000*((1+AA261/1000)^1.9-1)</f>
        <v>-4.5982236706931801E-2</v>
      </c>
      <c r="AF261" s="19">
        <f t="shared" ref="AF261" si="293">AC261-1000*((1+AA261/1000)^1.9-1)</f>
        <v>-0.15650410629963751</v>
      </c>
    </row>
    <row r="262" spans="1:32" ht="13.8" thickBot="1" x14ac:dyDescent="0.3">
      <c r="J262" s="14">
        <f>STDEV(J252:J260)</f>
        <v>8.033439487542161E-3</v>
      </c>
      <c r="K262" s="14">
        <f t="shared" ref="K262:P262" si="294">STDEV(K252:K260)</f>
        <v>2.7659537234017745E-3</v>
      </c>
      <c r="L262" s="14">
        <f t="shared" si="294"/>
        <v>7.1018443868085937E-2</v>
      </c>
      <c r="M262" s="14">
        <f t="shared" si="294"/>
        <v>7.1083841001819109E-2</v>
      </c>
      <c r="N262" s="14">
        <f t="shared" si="294"/>
        <v>8.2634003077322778E-3</v>
      </c>
      <c r="O262" s="14">
        <f t="shared" si="294"/>
        <v>7.4528620380670291E-2</v>
      </c>
      <c r="P262" s="14">
        <f t="shared" si="294"/>
        <v>7.4593924627304575E-2</v>
      </c>
      <c r="R262" s="21">
        <f>J262</f>
        <v>8.033439487542161E-3</v>
      </c>
      <c r="S262" s="21">
        <f t="shared" ref="S262:V262" si="295">K262</f>
        <v>2.7659537234017745E-3</v>
      </c>
      <c r="T262" s="21">
        <f t="shared" si="295"/>
        <v>7.1018443868085937E-2</v>
      </c>
      <c r="U262" s="21">
        <f t="shared" si="295"/>
        <v>7.1083841001819109E-2</v>
      </c>
      <c r="V262" s="21">
        <f t="shared" si="295"/>
        <v>8.2634003077322778E-3</v>
      </c>
      <c r="W262" s="21">
        <f t="shared" ref="W262" si="296">O262</f>
        <v>7.4528620380670291E-2</v>
      </c>
      <c r="AA262" s="23">
        <f>R262</f>
        <v>8.033439487542161E-3</v>
      </c>
      <c r="AB262" s="23">
        <f t="shared" ref="AB262" si="297">S262</f>
        <v>2.7659537234017745E-3</v>
      </c>
      <c r="AC262" s="23">
        <f t="shared" ref="AC262" si="298">T262</f>
        <v>7.1018443868085937E-2</v>
      </c>
      <c r="AD262" s="23">
        <f t="shared" ref="AD262" si="299">U262</f>
        <v>7.1083841001819109E-2</v>
      </c>
      <c r="AE262" s="23">
        <f t="shared" ref="AE262" si="300">V262</f>
        <v>8.2634003077322778E-3</v>
      </c>
      <c r="AF262" s="23">
        <f t="shared" ref="AF262" si="301">W262</f>
        <v>7.4528620380670291E-2</v>
      </c>
    </row>
    <row r="264" spans="1:32" x14ac:dyDescent="0.25">
      <c r="A264" s="1" t="s">
        <v>768</v>
      </c>
      <c r="B264" s="1" t="s">
        <v>19</v>
      </c>
      <c r="C264" s="1" t="s">
        <v>16</v>
      </c>
      <c r="D264" s="1" t="s">
        <v>697</v>
      </c>
      <c r="E264" s="1" t="s">
        <v>777</v>
      </c>
      <c r="F264" s="1" t="s">
        <v>778</v>
      </c>
      <c r="G264" s="1" t="s">
        <v>7</v>
      </c>
      <c r="H264" s="1">
        <v>3533.9367849999999</v>
      </c>
      <c r="I264" s="1">
        <v>3528.8415490000002</v>
      </c>
      <c r="J264" s="1">
        <v>-2.6158700000000001</v>
      </c>
      <c r="K264" s="1">
        <v>-5.2696100000000001</v>
      </c>
      <c r="L264" s="1">
        <v>-11.77975</v>
      </c>
      <c r="M264" s="2">
        <f>((1+L264/1000)/(1-0.92/1000)-1)*1000</f>
        <v>-10.869750170156456</v>
      </c>
      <c r="N264" s="3">
        <f>J264-1000*((1+K264/1000)^0.515-1)</f>
        <v>0.10145620049158754</v>
      </c>
      <c r="O264" s="2">
        <f>L264-1000*((1+K264/1000)^1.9-1)</f>
        <v>-1.7912374915486584</v>
      </c>
      <c r="P264" s="9">
        <f>M264-1000*((1+K264/1000)^1.9-1)</f>
        <v>-0.88123766170511431</v>
      </c>
    </row>
    <row r="265" spans="1:32" x14ac:dyDescent="0.25">
      <c r="A265" s="1" t="s">
        <v>768</v>
      </c>
      <c r="B265" s="1" t="s">
        <v>19</v>
      </c>
      <c r="C265" s="1" t="s">
        <v>16</v>
      </c>
      <c r="D265" s="1" t="s">
        <v>697</v>
      </c>
      <c r="E265" s="1" t="s">
        <v>775</v>
      </c>
      <c r="F265" s="1" t="s">
        <v>776</v>
      </c>
      <c r="G265" s="1" t="s">
        <v>7</v>
      </c>
      <c r="H265" s="1">
        <v>3492.1794020000002</v>
      </c>
      <c r="I265" s="1">
        <v>3456.9203699999998</v>
      </c>
      <c r="J265" s="1">
        <v>-2.6326499999999999</v>
      </c>
      <c r="K265" s="1">
        <v>-5.27454</v>
      </c>
      <c r="L265" s="1">
        <v>-11.69026</v>
      </c>
      <c r="M265" s="2">
        <f>((1+L265/1000)/(1-0.92/1000)-1)*1000</f>
        <v>-10.780177763542342</v>
      </c>
      <c r="N265" s="3">
        <f>J265-1000*((1+K265/1000)^0.515-1)</f>
        <v>8.7221668000473151E-2</v>
      </c>
      <c r="O265" s="2">
        <f>L265-1000*((1+K265/1000)^1.9-1)</f>
        <v>-1.692424948461051</v>
      </c>
      <c r="P265" s="9">
        <f>M265-1000*((1+K265/1000)^1.9-1)</f>
        <v>-0.782342712003393</v>
      </c>
    </row>
    <row r="266" spans="1:32" x14ac:dyDescent="0.25">
      <c r="A266" s="1" t="s">
        <v>768</v>
      </c>
      <c r="B266" s="1" t="s">
        <v>19</v>
      </c>
      <c r="C266" s="1" t="s">
        <v>16</v>
      </c>
      <c r="D266" s="1" t="s">
        <v>697</v>
      </c>
      <c r="E266" s="1" t="s">
        <v>773</v>
      </c>
      <c r="F266" s="1" t="s">
        <v>774</v>
      </c>
      <c r="G266" s="1" t="s">
        <v>7</v>
      </c>
      <c r="H266" s="1">
        <v>3466.3617810000001</v>
      </c>
      <c r="I266" s="1">
        <v>3390.8215460000001</v>
      </c>
      <c r="J266" s="1">
        <v>-2.6306400000000001</v>
      </c>
      <c r="K266" s="1">
        <v>-5.2663599999999997</v>
      </c>
      <c r="L266" s="1">
        <v>-11.810739999999999</v>
      </c>
      <c r="M266" s="2">
        <f>((1+L266/1000)/(1-0.92/1000)-1)*1000</f>
        <v>-10.900768707210684</v>
      </c>
      <c r="N266" s="3">
        <f>J266-1000*((1+K266/1000)^0.515-1)</f>
        <v>8.5008157305738852E-2</v>
      </c>
      <c r="O266" s="2">
        <f>L266-1000*((1+K266/1000)^1.9-1)</f>
        <v>-1.8283732069955398</v>
      </c>
      <c r="P266" s="9">
        <f>M266-1000*((1+K266/1000)^1.9-1)</f>
        <v>-0.91840191420622475</v>
      </c>
    </row>
    <row r="267" spans="1:32" x14ac:dyDescent="0.25">
      <c r="A267" s="1" t="s">
        <v>768</v>
      </c>
      <c r="B267" s="1" t="s">
        <v>19</v>
      </c>
      <c r="C267" s="1" t="s">
        <v>16</v>
      </c>
      <c r="D267" s="1" t="s">
        <v>697</v>
      </c>
      <c r="E267" s="1" t="s">
        <v>771</v>
      </c>
      <c r="F267" s="1" t="s">
        <v>772</v>
      </c>
      <c r="G267" s="1" t="s">
        <v>7</v>
      </c>
      <c r="H267" s="1">
        <v>3443.3277969999999</v>
      </c>
      <c r="I267" s="1">
        <v>3327.8486050000001</v>
      </c>
      <c r="J267" s="1">
        <v>-2.62982</v>
      </c>
      <c r="K267" s="1">
        <v>-5.2664299999999997</v>
      </c>
      <c r="L267" s="1">
        <v>-11.673080000000001</v>
      </c>
      <c r="M267" s="2">
        <f>((1+L267/1000)/(1-0.92/1000)-1)*1000</f>
        <v>-10.762981943387873</v>
      </c>
      <c r="N267" s="3">
        <f>J267-1000*((1+K267/1000)^0.515-1)</f>
        <v>8.5864299746334805E-2</v>
      </c>
      <c r="O267" s="2">
        <f>L267-1000*((1+K267/1000)^1.9-1)</f>
        <v>-1.6905808375493585</v>
      </c>
      <c r="P267" s="9">
        <f>M267-1000*((1+K267/1000)^1.9-1)</f>
        <v>-0.78048278093723056</v>
      </c>
    </row>
    <row r="268" spans="1:32" x14ac:dyDescent="0.25">
      <c r="A268" s="1" t="s">
        <v>768</v>
      </c>
      <c r="B268" s="1" t="s">
        <v>19</v>
      </c>
      <c r="C268" s="1" t="s">
        <v>16</v>
      </c>
      <c r="D268" s="1" t="s">
        <v>697</v>
      </c>
      <c r="E268" s="1" t="s">
        <v>769</v>
      </c>
      <c r="F268" s="1" t="s">
        <v>770</v>
      </c>
      <c r="G268" s="1" t="s">
        <v>7</v>
      </c>
      <c r="H268" s="1">
        <v>3420.662323</v>
      </c>
      <c r="I268" s="1">
        <v>3264.3635629999999</v>
      </c>
      <c r="J268" s="1">
        <v>-2.6199699999999999</v>
      </c>
      <c r="K268" s="1">
        <v>-5.2597199999999997</v>
      </c>
      <c r="L268" s="1">
        <v>-11.755559999999999</v>
      </c>
      <c r="M268" s="2">
        <f>((1+L268/1000)/(1-0.92/1000)-1)*1000</f>
        <v>-10.845537894863199</v>
      </c>
      <c r="N268" s="3">
        <f>J268-1000*((1+K268/1000)^0.515-1)</f>
        <v>9.2249794262504903E-2</v>
      </c>
      <c r="O268" s="2">
        <f>L268-1000*((1+K268/1000)^1.9-1)</f>
        <v>-1.785749432578255</v>
      </c>
      <c r="P268" s="9">
        <f>M268-1000*((1+K268/1000)^1.9-1)</f>
        <v>-0.87572732744145476</v>
      </c>
    </row>
    <row r="269" spans="1:32" x14ac:dyDescent="0.25">
      <c r="J269" s="4">
        <f t="shared" ref="J269:P269" si="302">AVERAGE(J264:J268)</f>
        <v>-2.6257900000000003</v>
      </c>
      <c r="K269" s="4">
        <f t="shared" si="302"/>
        <v>-5.2673320000000006</v>
      </c>
      <c r="L269" s="4">
        <f t="shared" si="302"/>
        <v>-11.741878</v>
      </c>
      <c r="M269" s="4">
        <f t="shared" si="302"/>
        <v>-10.83184329583211</v>
      </c>
      <c r="N269" s="4">
        <f t="shared" si="302"/>
        <v>9.0360023961327848E-2</v>
      </c>
      <c r="O269" s="4">
        <f t="shared" si="302"/>
        <v>-1.7576731834265726</v>
      </c>
      <c r="P269" s="4">
        <f t="shared" si="302"/>
        <v>-0.84763847925868352</v>
      </c>
    </row>
    <row r="270" spans="1:32" ht="13.8" thickBot="1" x14ac:dyDescent="0.3">
      <c r="J270" s="14">
        <f>STDEV(J264:J268)</f>
        <v>7.4010438452963958E-3</v>
      </c>
      <c r="K270" s="14">
        <f t="shared" ref="K270:P270" si="303">STDEV(K264:K268)</f>
        <v>5.4047543884992097E-3</v>
      </c>
      <c r="L270" s="14">
        <f t="shared" si="303"/>
        <v>5.8653736624361241E-2</v>
      </c>
      <c r="M270" s="14">
        <f t="shared" si="303"/>
        <v>5.8707747752328676E-2</v>
      </c>
      <c r="N270" s="14">
        <f t="shared" si="303"/>
        <v>6.8080771227162461E-3</v>
      </c>
      <c r="O270" s="14">
        <f t="shared" si="303"/>
        <v>6.2594023117662434E-2</v>
      </c>
      <c r="P270" s="14">
        <f t="shared" si="303"/>
        <v>6.2647380666268251E-2</v>
      </c>
    </row>
    <row r="271" spans="1:32" x14ac:dyDescent="0.25">
      <c r="A271" s="13" t="s">
        <v>791</v>
      </c>
    </row>
    <row r="273" spans="1:16" x14ac:dyDescent="0.25">
      <c r="A273" s="1" t="s">
        <v>779</v>
      </c>
      <c r="B273" s="1" t="s">
        <v>19</v>
      </c>
      <c r="C273" s="1" t="s">
        <v>16</v>
      </c>
      <c r="D273" s="1" t="s">
        <v>780</v>
      </c>
      <c r="E273" s="1" t="s">
        <v>789</v>
      </c>
      <c r="F273" s="1" t="s">
        <v>790</v>
      </c>
      <c r="G273" s="1" t="s">
        <v>7</v>
      </c>
      <c r="H273" s="1">
        <v>6346.7632899999999</v>
      </c>
      <c r="I273" s="1">
        <v>6530.314832</v>
      </c>
      <c r="J273" s="1">
        <v>-2.6251000000000002</v>
      </c>
      <c r="K273" s="1">
        <v>-5.2722300000000004</v>
      </c>
      <c r="L273" s="1">
        <v>-11.812760000000001</v>
      </c>
      <c r="M273" s="2">
        <f>((1+L273/1000)/(1-0.92/1000)-1)*1000</f>
        <v>-10.902790567321908</v>
      </c>
      <c r="N273" s="3">
        <f>J273-1000*((1+K273/1000)^0.515-1)</f>
        <v>9.3578963395726245E-2</v>
      </c>
      <c r="O273" s="2">
        <f>L273-1000*((1+K273/1000)^1.9-1)</f>
        <v>-1.8192931125601497</v>
      </c>
      <c r="P273" s="9">
        <f>M273-1000*((1+K273/1000)^1.9-1)</f>
        <v>-0.90932367988205698</v>
      </c>
    </row>
    <row r="274" spans="1:16" x14ac:dyDescent="0.25">
      <c r="A274" s="1" t="s">
        <v>779</v>
      </c>
      <c r="B274" s="1" t="s">
        <v>19</v>
      </c>
      <c r="C274" s="1" t="s">
        <v>16</v>
      </c>
      <c r="D274" s="1" t="s">
        <v>780</v>
      </c>
      <c r="E274" s="1" t="s">
        <v>787</v>
      </c>
      <c r="F274" s="1" t="s">
        <v>788</v>
      </c>
      <c r="G274" s="1" t="s">
        <v>7</v>
      </c>
      <c r="H274" s="1">
        <v>6218.5415220000004</v>
      </c>
      <c r="I274" s="1">
        <v>6321.2037929999997</v>
      </c>
      <c r="J274" s="1">
        <v>-2.6345399999999999</v>
      </c>
      <c r="K274" s="1">
        <v>-5.2807399999999998</v>
      </c>
      <c r="L274" s="1">
        <v>-11.76107</v>
      </c>
      <c r="M274" s="2">
        <f>((1+L274/1000)/(1-0.92/1000)-1)*1000</f>
        <v>-10.851052968731235</v>
      </c>
      <c r="N274" s="3">
        <f>J274-1000*((1+K274/1000)^0.515-1)</f>
        <v>8.8532873147880498E-2</v>
      </c>
      <c r="O274" s="2">
        <f>L274-1000*((1+K274/1000)^1.9-1)</f>
        <v>-1.7515109167942242</v>
      </c>
      <c r="P274" s="9">
        <f>M274-1000*((1+K274/1000)^1.9-1)</f>
        <v>-0.84149388552545901</v>
      </c>
    </row>
    <row r="275" spans="1:16" x14ac:dyDescent="0.25">
      <c r="A275" s="1" t="s">
        <v>779</v>
      </c>
      <c r="B275" s="1" t="s">
        <v>19</v>
      </c>
      <c r="C275" s="1" t="s">
        <v>16</v>
      </c>
      <c r="D275" s="1" t="s">
        <v>780</v>
      </c>
      <c r="E275" s="1" t="s">
        <v>785</v>
      </c>
      <c r="F275" s="1" t="s">
        <v>786</v>
      </c>
      <c r="G275" s="1" t="s">
        <v>7</v>
      </c>
      <c r="H275" s="1">
        <v>6155.6313810000001</v>
      </c>
      <c r="I275" s="1">
        <v>6170.8863250000004</v>
      </c>
      <c r="J275" s="1">
        <v>-2.6312600000000002</v>
      </c>
      <c r="K275" s="1">
        <v>-5.27766</v>
      </c>
      <c r="L275" s="1">
        <v>-11.745939999999999</v>
      </c>
      <c r="M275" s="2">
        <f>((1+L275/1000)/(1-0.92/1000)-1)*1000</f>
        <v>-10.835909036313375</v>
      </c>
      <c r="N275" s="3">
        <f>J275-1000*((1+K275/1000)^0.515-1)</f>
        <v>9.0222595832824659E-2</v>
      </c>
      <c r="O275" s="2">
        <f>L275-1000*((1+K275/1000)^1.9-1)</f>
        <v>-1.7422051049501999</v>
      </c>
      <c r="P275" s="9">
        <f>M275-1000*((1+K275/1000)^1.9-1)</f>
        <v>-0.83217414126357525</v>
      </c>
    </row>
    <row r="276" spans="1:16" x14ac:dyDescent="0.25">
      <c r="A276" s="1" t="s">
        <v>779</v>
      </c>
      <c r="B276" s="1" t="s">
        <v>19</v>
      </c>
      <c r="C276" s="1" t="s">
        <v>16</v>
      </c>
      <c r="D276" s="1" t="s">
        <v>780</v>
      </c>
      <c r="E276" s="1" t="s">
        <v>783</v>
      </c>
      <c r="F276" s="1" t="s">
        <v>784</v>
      </c>
      <c r="G276" s="1" t="s">
        <v>7</v>
      </c>
      <c r="H276" s="1">
        <v>6106.7003029999996</v>
      </c>
      <c r="I276" s="1">
        <v>6035.3516209999998</v>
      </c>
      <c r="J276" s="1">
        <v>-2.6307</v>
      </c>
      <c r="K276" s="1">
        <v>-5.2806499999999996</v>
      </c>
      <c r="L276" s="1">
        <v>-11.814859999999999</v>
      </c>
      <c r="M276" s="2">
        <f>((1+L276/1000)/(1-0.92/1000)-1)*1000</f>
        <v>-10.904892501100939</v>
      </c>
      <c r="N276" s="3">
        <f>J276-1000*((1+K276/1000)^0.515-1)</f>
        <v>9.2326403971706661E-2</v>
      </c>
      <c r="O276" s="2">
        <f>L276-1000*((1+K276/1000)^1.9-1)</f>
        <v>-1.8054711038803131</v>
      </c>
      <c r="P276" s="9">
        <f>M276-1000*((1+K276/1000)^1.9-1)</f>
        <v>-0.89550360498125237</v>
      </c>
    </row>
    <row r="277" spans="1:16" x14ac:dyDescent="0.25">
      <c r="A277" s="1" t="s">
        <v>779</v>
      </c>
      <c r="B277" s="1" t="s">
        <v>19</v>
      </c>
      <c r="C277" s="1" t="s">
        <v>16</v>
      </c>
      <c r="D277" s="1" t="s">
        <v>780</v>
      </c>
      <c r="E277" s="1" t="s">
        <v>781</v>
      </c>
      <c r="F277" s="1" t="s">
        <v>782</v>
      </c>
      <c r="G277" s="1" t="s">
        <v>7</v>
      </c>
      <c r="H277" s="1">
        <v>6066.3309639999998</v>
      </c>
      <c r="I277" s="1">
        <v>5905.856033</v>
      </c>
      <c r="J277" s="1">
        <v>-2.6414200000000001</v>
      </c>
      <c r="K277" s="1">
        <v>-5.2783499999999997</v>
      </c>
      <c r="L277" s="1">
        <v>-11.6981</v>
      </c>
      <c r="M277" s="2">
        <f>((1+L277/1000)/(1-0.92/1000)-1)*1000</f>
        <v>-10.788024982984368</v>
      </c>
      <c r="N277" s="3">
        <f>J277-1000*((1+K277/1000)^0.515-1)</f>
        <v>8.0418859049641078E-2</v>
      </c>
      <c r="O277" s="2">
        <f>L277-1000*((1+K277/1000)^1.9-1)</f>
        <v>-1.6930603341149375</v>
      </c>
      <c r="P277" s="9">
        <f>M277-1000*((1+K277/1000)^1.9-1)</f>
        <v>-0.78298531709930508</v>
      </c>
    </row>
    <row r="278" spans="1:16" x14ac:dyDescent="0.25">
      <c r="J278" s="4">
        <f t="shared" ref="J278:P278" si="304">AVERAGE(J273:J277)</f>
        <v>-2.6326039999999997</v>
      </c>
      <c r="K278" s="4">
        <f t="shared" si="304"/>
        <v>-5.2779259999999999</v>
      </c>
      <c r="L278" s="4">
        <f t="shared" si="304"/>
        <v>-11.766546</v>
      </c>
      <c r="M278" s="4">
        <f t="shared" si="304"/>
        <v>-10.856534011290366</v>
      </c>
      <c r="N278" s="4">
        <f t="shared" si="304"/>
        <v>8.9015939079555823E-2</v>
      </c>
      <c r="O278" s="4">
        <f t="shared" si="304"/>
        <v>-1.7623081144599648</v>
      </c>
      <c r="P278" s="4">
        <f t="shared" si="304"/>
        <v>-0.85229612575032976</v>
      </c>
    </row>
    <row r="279" spans="1:16" ht="13.8" thickBot="1" x14ac:dyDescent="0.3">
      <c r="J279" s="14">
        <f>STDEV(J273:J277)</f>
        <v>5.9835507852778686E-3</v>
      </c>
      <c r="K279" s="14">
        <f t="shared" ref="K279:P279" si="305">STDEV(K273:K277)</f>
        <v>3.4653181672103209E-3</v>
      </c>
      <c r="L279" s="14">
        <f t="shared" si="305"/>
        <v>4.9013837637956983E-2</v>
      </c>
      <c r="M279" s="14">
        <f t="shared" si="305"/>
        <v>4.9058971892068495E-2</v>
      </c>
      <c r="N279" s="14">
        <f t="shared" si="305"/>
        <v>5.181204661259757E-3</v>
      </c>
      <c r="O279" s="14">
        <f t="shared" si="305"/>
        <v>5.105462568581591E-2</v>
      </c>
      <c r="P279" s="14">
        <f t="shared" si="305"/>
        <v>5.1099410566946973E-2</v>
      </c>
    </row>
    <row r="280" spans="1:16" x14ac:dyDescent="0.25">
      <c r="A280" s="13" t="s">
        <v>22</v>
      </c>
    </row>
    <row r="282" spans="1:16" x14ac:dyDescent="0.25">
      <c r="A282" s="1" t="s">
        <v>792</v>
      </c>
      <c r="B282" s="1" t="s">
        <v>793</v>
      </c>
      <c r="C282" s="1" t="s">
        <v>16</v>
      </c>
      <c r="D282" s="1" t="s">
        <v>780</v>
      </c>
      <c r="E282" s="1" t="s">
        <v>810</v>
      </c>
      <c r="F282" s="1" t="s">
        <v>811</v>
      </c>
      <c r="G282" s="1" t="s">
        <v>8</v>
      </c>
      <c r="H282" s="1">
        <v>5525.0608620000003</v>
      </c>
      <c r="I282" s="1">
        <v>5412.6118930000002</v>
      </c>
      <c r="J282" s="1">
        <v>-2.7147999999999999</v>
      </c>
      <c r="K282" s="1">
        <v>-5.2403899999999997</v>
      </c>
      <c r="L282" s="1">
        <v>-10.546799999999999</v>
      </c>
      <c r="M282" s="2">
        <f t="shared" ref="M282:M290" si="306">((1+L282/1000)/(1-0.92/1000)-1)*1000</f>
        <v>-9.6356648116265866</v>
      </c>
      <c r="N282" s="3">
        <f t="shared" ref="N282:N290" si="307">J282-1000*((1+K282/1000)^0.515-1)</f>
        <v>-1.256060303720874E-2</v>
      </c>
      <c r="O282" s="2">
        <f t="shared" ref="O282:O290" si="308">L282-1000*((1+K282/1000)^1.9-1)</f>
        <v>-0.61354285004336795</v>
      </c>
      <c r="P282" s="9">
        <f t="shared" ref="P282:P290" si="309">M282-1000*((1+K282/1000)^1.9-1)</f>
        <v>0.29759233833004473</v>
      </c>
    </row>
    <row r="283" spans="1:16" x14ac:dyDescent="0.25">
      <c r="A283" s="1" t="s">
        <v>792</v>
      </c>
      <c r="B283" s="1" t="s">
        <v>793</v>
      </c>
      <c r="C283" s="1" t="s">
        <v>16</v>
      </c>
      <c r="D283" s="1" t="s">
        <v>780</v>
      </c>
      <c r="E283" s="1" t="s">
        <v>808</v>
      </c>
      <c r="F283" s="1" t="s">
        <v>809</v>
      </c>
      <c r="G283" s="1" t="s">
        <v>8</v>
      </c>
      <c r="H283" s="1">
        <v>5320.9687949999998</v>
      </c>
      <c r="I283" s="1">
        <v>5224.9668620000002</v>
      </c>
      <c r="J283" s="1">
        <v>-2.7191900000000002</v>
      </c>
      <c r="K283" s="1">
        <v>-5.2365199999999996</v>
      </c>
      <c r="L283" s="1">
        <v>-10.511290000000001</v>
      </c>
      <c r="M283" s="2">
        <f t="shared" si="306"/>
        <v>-9.6001221123432892</v>
      </c>
      <c r="N283" s="3">
        <f t="shared" si="307"/>
        <v>-1.8948736462260918E-2</v>
      </c>
      <c r="O283" s="2">
        <f t="shared" si="308"/>
        <v>-0.58535117442231588</v>
      </c>
      <c r="P283" s="9">
        <f t="shared" si="309"/>
        <v>0.32581671323439565</v>
      </c>
    </row>
    <row r="284" spans="1:16" x14ac:dyDescent="0.25">
      <c r="A284" s="1" t="s">
        <v>792</v>
      </c>
      <c r="B284" s="1" t="s">
        <v>793</v>
      </c>
      <c r="C284" s="1" t="s">
        <v>16</v>
      </c>
      <c r="D284" s="1" t="s">
        <v>780</v>
      </c>
      <c r="E284" s="1" t="s">
        <v>806</v>
      </c>
      <c r="F284" s="1" t="s">
        <v>807</v>
      </c>
      <c r="G284" s="1" t="s">
        <v>8</v>
      </c>
      <c r="H284" s="1">
        <v>5144.1671679999999</v>
      </c>
      <c r="I284" s="1">
        <v>4954.1052600000003</v>
      </c>
      <c r="J284" s="1">
        <v>-2.70723</v>
      </c>
      <c r="K284" s="1">
        <v>-5.2355600000000004</v>
      </c>
      <c r="L284" s="1">
        <v>-10.59615</v>
      </c>
      <c r="M284" s="2">
        <f t="shared" si="306"/>
        <v>-9.6850602554350296</v>
      </c>
      <c r="N284" s="3">
        <f t="shared" si="307"/>
        <v>-7.4843968833011587E-3</v>
      </c>
      <c r="O284" s="2">
        <f t="shared" si="308"/>
        <v>-0.67202657668427612</v>
      </c>
      <c r="P284" s="9">
        <f t="shared" si="309"/>
        <v>0.23906316788069404</v>
      </c>
    </row>
    <row r="285" spans="1:16" x14ac:dyDescent="0.25">
      <c r="A285" s="1" t="s">
        <v>792</v>
      </c>
      <c r="B285" s="1" t="s">
        <v>793</v>
      </c>
      <c r="C285" s="1" t="s">
        <v>16</v>
      </c>
      <c r="D285" s="1" t="s">
        <v>780</v>
      </c>
      <c r="E285" s="1" t="s">
        <v>804</v>
      </c>
      <c r="F285" s="1" t="s">
        <v>805</v>
      </c>
      <c r="G285" s="1" t="s">
        <v>8</v>
      </c>
      <c r="H285" s="1">
        <v>4934.121991</v>
      </c>
      <c r="I285" s="1">
        <v>5120.0884830000005</v>
      </c>
      <c r="J285" s="1">
        <v>-2.7082600000000001</v>
      </c>
      <c r="K285" s="1">
        <v>-5.2175500000000001</v>
      </c>
      <c r="L285" s="1">
        <v>-10.540100000000001</v>
      </c>
      <c r="M285" s="2">
        <f t="shared" si="306"/>
        <v>-9.6289586419505682</v>
      </c>
      <c r="N285" s="3">
        <f t="shared" si="307"/>
        <v>-1.7813149905769876E-2</v>
      </c>
      <c r="O285" s="2">
        <f t="shared" si="308"/>
        <v>-0.65003457180240964</v>
      </c>
      <c r="P285" s="9">
        <f t="shared" si="309"/>
        <v>0.26110678624702288</v>
      </c>
    </row>
    <row r="286" spans="1:16" x14ac:dyDescent="0.25">
      <c r="A286" s="1" t="s">
        <v>792</v>
      </c>
      <c r="B286" s="1" t="s">
        <v>793</v>
      </c>
      <c r="C286" s="1" t="s">
        <v>16</v>
      </c>
      <c r="D286" s="1" t="s">
        <v>780</v>
      </c>
      <c r="E286" s="1" t="s">
        <v>802</v>
      </c>
      <c r="F286" s="1" t="s">
        <v>803</v>
      </c>
      <c r="G286" s="1" t="s">
        <v>8</v>
      </c>
      <c r="H286" s="1">
        <v>4750.4268929999998</v>
      </c>
      <c r="I286" s="1">
        <v>4634.8554100000001</v>
      </c>
      <c r="J286" s="1">
        <v>-2.7048199999999998</v>
      </c>
      <c r="K286" s="1">
        <v>-5.2314699999999998</v>
      </c>
      <c r="L286" s="1">
        <v>-10.5578</v>
      </c>
      <c r="M286" s="2">
        <f t="shared" si="306"/>
        <v>-9.6466749409456209</v>
      </c>
      <c r="N286" s="3">
        <f t="shared" si="307"/>
        <v>-7.186114202420768E-3</v>
      </c>
      <c r="O286" s="2">
        <f t="shared" si="308"/>
        <v>-0.64141096440722478</v>
      </c>
      <c r="P286" s="9">
        <f t="shared" si="309"/>
        <v>0.26971409464715457</v>
      </c>
    </row>
    <row r="287" spans="1:16" x14ac:dyDescent="0.25">
      <c r="A287" s="1" t="s">
        <v>792</v>
      </c>
      <c r="B287" s="1" t="s">
        <v>793</v>
      </c>
      <c r="C287" s="1" t="s">
        <v>16</v>
      </c>
      <c r="D287" s="1" t="s">
        <v>780</v>
      </c>
      <c r="E287" s="1" t="s">
        <v>800</v>
      </c>
      <c r="F287" s="1" t="s">
        <v>801</v>
      </c>
      <c r="G287" s="1" t="s">
        <v>8</v>
      </c>
      <c r="H287" s="1">
        <v>4602.1258870000001</v>
      </c>
      <c r="I287" s="1">
        <v>4455.7599529999998</v>
      </c>
      <c r="J287" s="1">
        <v>-2.7039800000000001</v>
      </c>
      <c r="K287" s="1">
        <v>-5.2282099999999998</v>
      </c>
      <c r="L287" s="1">
        <v>-10.58489</v>
      </c>
      <c r="M287" s="2">
        <f t="shared" si="306"/>
        <v>-9.6737898866956495</v>
      </c>
      <c r="N287" s="3">
        <f t="shared" si="307"/>
        <v>-8.029289294281039E-3</v>
      </c>
      <c r="O287" s="2">
        <f t="shared" si="308"/>
        <v>-0.67466580250301256</v>
      </c>
      <c r="P287" s="9">
        <f t="shared" si="309"/>
        <v>0.23643431080133759</v>
      </c>
    </row>
    <row r="288" spans="1:16" x14ac:dyDescent="0.25">
      <c r="A288" s="1" t="s">
        <v>792</v>
      </c>
      <c r="B288" s="1" t="s">
        <v>793</v>
      </c>
      <c r="C288" s="1" t="s">
        <v>16</v>
      </c>
      <c r="D288" s="1" t="s">
        <v>780</v>
      </c>
      <c r="E288" s="1" t="s">
        <v>798</v>
      </c>
      <c r="F288" s="1" t="s">
        <v>799</v>
      </c>
      <c r="G288" s="1" t="s">
        <v>8</v>
      </c>
      <c r="H288" s="1">
        <v>4444.2572149999996</v>
      </c>
      <c r="I288" s="1">
        <v>4263.3090499999998</v>
      </c>
      <c r="J288" s="1">
        <v>-2.70235</v>
      </c>
      <c r="K288" s="1">
        <v>-5.2268499999999998</v>
      </c>
      <c r="L288" s="1">
        <v>-10.55697</v>
      </c>
      <c r="M288" s="2">
        <f t="shared" si="306"/>
        <v>-9.6458441766424929</v>
      </c>
      <c r="N288" s="3">
        <f t="shared" si="307"/>
        <v>-7.1014719772799495E-3</v>
      </c>
      <c r="O288" s="2">
        <f t="shared" si="308"/>
        <v>-0.64931764217546295</v>
      </c>
      <c r="P288" s="9">
        <f t="shared" si="309"/>
        <v>0.26180818118204385</v>
      </c>
    </row>
    <row r="289" spans="1:32" x14ac:dyDescent="0.25">
      <c r="A289" s="1" t="s">
        <v>792</v>
      </c>
      <c r="B289" s="1" t="s">
        <v>793</v>
      </c>
      <c r="C289" s="1" t="s">
        <v>16</v>
      </c>
      <c r="D289" s="1" t="s">
        <v>780</v>
      </c>
      <c r="E289" s="1" t="s">
        <v>796</v>
      </c>
      <c r="F289" s="1" t="s">
        <v>797</v>
      </c>
      <c r="G289" s="1" t="s">
        <v>8</v>
      </c>
      <c r="H289" s="1">
        <v>4295.0964350000004</v>
      </c>
      <c r="I289" s="1">
        <v>4147.3384429999996</v>
      </c>
      <c r="J289" s="1">
        <v>-2.7045599999999999</v>
      </c>
      <c r="K289" s="1">
        <v>-5.2320500000000001</v>
      </c>
      <c r="L289" s="1">
        <v>-10.570690000000001</v>
      </c>
      <c r="M289" s="2">
        <f t="shared" si="306"/>
        <v>-9.6595768106657598</v>
      </c>
      <c r="N289" s="3">
        <f t="shared" si="307"/>
        <v>-6.6266533228827029E-3</v>
      </c>
      <c r="O289" s="2">
        <f t="shared" si="308"/>
        <v>-0.65320415462678127</v>
      </c>
      <c r="P289" s="9">
        <f t="shared" si="309"/>
        <v>0.25790903470745974</v>
      </c>
    </row>
    <row r="290" spans="1:32" x14ac:dyDescent="0.25">
      <c r="A290" s="1" t="s">
        <v>792</v>
      </c>
      <c r="B290" s="1" t="s">
        <v>793</v>
      </c>
      <c r="C290" s="1" t="s">
        <v>16</v>
      </c>
      <c r="D290" s="1" t="s">
        <v>780</v>
      </c>
      <c r="E290" s="1" t="s">
        <v>794</v>
      </c>
      <c r="F290" s="1" t="s">
        <v>795</v>
      </c>
      <c r="G290" s="1" t="s">
        <v>8</v>
      </c>
      <c r="H290" s="1">
        <v>4142.3885220000002</v>
      </c>
      <c r="I290" s="1">
        <v>3977.106765</v>
      </c>
      <c r="J290" s="1">
        <v>-2.6967400000000001</v>
      </c>
      <c r="K290" s="1">
        <v>-5.2273199999999997</v>
      </c>
      <c r="L290" s="1">
        <v>-10.59638</v>
      </c>
      <c r="M290" s="2">
        <f t="shared" si="306"/>
        <v>-9.6852904672297679</v>
      </c>
      <c r="N290" s="3">
        <f t="shared" si="307"/>
        <v>-1.248805955669674E-3</v>
      </c>
      <c r="O290" s="2">
        <f t="shared" si="308"/>
        <v>-0.68783884428373376</v>
      </c>
      <c r="P290" s="9">
        <f t="shared" si="309"/>
        <v>0.22325068848649821</v>
      </c>
    </row>
    <row r="291" spans="1:32" x14ac:dyDescent="0.25">
      <c r="J291" s="4">
        <f t="shared" ref="J291:P291" si="310">AVERAGE(J282:J290)</f>
        <v>-2.7068811111111111</v>
      </c>
      <c r="K291" s="4">
        <f t="shared" si="310"/>
        <v>-5.2306577777777781</v>
      </c>
      <c r="L291" s="4">
        <f t="shared" si="310"/>
        <v>-10.562341111111111</v>
      </c>
      <c r="M291" s="4">
        <f t="shared" si="310"/>
        <v>-9.651220233726086</v>
      </c>
      <c r="N291" s="4">
        <f t="shared" si="310"/>
        <v>-9.666580115674981E-3</v>
      </c>
      <c r="O291" s="4">
        <f t="shared" si="310"/>
        <v>-0.64748806454984276</v>
      </c>
      <c r="P291" s="4">
        <f t="shared" si="310"/>
        <v>0.26363281283518347</v>
      </c>
      <c r="R291" s="18">
        <f>1000*((1+J291/1000)/(1+AVERAGE(J278,J299)/1000)-1)</f>
        <v>-6.7595527071251382E-2</v>
      </c>
      <c r="S291" s="18">
        <f>1000*((1+K291/1000)/(1+AVERAGE(K278,K299)/1000)-1)</f>
        <v>5.9300902947034828E-2</v>
      </c>
      <c r="T291" s="18">
        <f>1000*((1+L291/1000)/(1+AVERAGE(L278,L299)/1000)-1)</f>
        <v>1.2029327172540238</v>
      </c>
      <c r="U291" s="19">
        <f>1000*((1+M291/1000)/(1+AVERAGE(M278,M299)/1000)-1)</f>
        <v>1.2029327172540238</v>
      </c>
      <c r="V291" s="20">
        <f t="shared" ref="V291" si="311">S291-1000*((1+R291/1000)^1.9-1)</f>
        <v>0.18772849774584266</v>
      </c>
      <c r="W291" s="19">
        <f t="shared" ref="W291" si="312">T291-1000*((1+R291/1000)^1.9-1)</f>
        <v>1.3313603120528317</v>
      </c>
      <c r="Y291" s="5" t="str">
        <f>A290</f>
        <v>SF17981</v>
      </c>
      <c r="Z291" s="5" t="str">
        <f>B290</f>
        <v>MURCHISON EtOH B</v>
      </c>
      <c r="AA291" s="22">
        <f>1000*((1+R291/1000)*(1-0.401/1000)^0.515*(1+0.116/1000)-1)</f>
        <v>-0.15814844977690701</v>
      </c>
      <c r="AB291" s="22">
        <f>1000*((1+S291/1000)*(1-0.401/1000)-1)</f>
        <v>-0.34172287671507817</v>
      </c>
      <c r="AC291" s="22">
        <f>1000*((1+T291/1000)*(1-0.401/1000)^1.9*(1-0.796/1000)-1)</f>
        <v>-0.35609658717161707</v>
      </c>
      <c r="AD291" s="22">
        <f>1000*((1+U291/1000)*(1-0.401/1000)^1.9*(1-0.796/1000)-1)</f>
        <v>-0.35609658717161707</v>
      </c>
      <c r="AE291" s="19">
        <f t="shared" ref="AE291" si="313">AB291-1000*((1+AA291/1000)^1.9-1)</f>
        <v>-4.1262206598724482E-2</v>
      </c>
      <c r="AF291" s="19">
        <f t="shared" ref="AF291" si="314">AC291-1000*((1+AA291/1000)^1.9-1)</f>
        <v>-5.5635917055263384E-2</v>
      </c>
    </row>
    <row r="292" spans="1:32" ht="13.8" thickBot="1" x14ac:dyDescent="0.3">
      <c r="J292" s="14">
        <f>STDEV(J282:J290)</f>
        <v>6.6864217718531167E-3</v>
      </c>
      <c r="K292" s="14">
        <f t="shared" ref="K292:P292" si="315">STDEV(K282:K290)</f>
        <v>6.7003447257916286E-3</v>
      </c>
      <c r="L292" s="14">
        <f t="shared" si="315"/>
        <v>2.7999381441580068E-2</v>
      </c>
      <c r="M292" s="14">
        <f t="shared" si="315"/>
        <v>2.8025164593011395E-2</v>
      </c>
      <c r="N292" s="14">
        <f t="shared" si="315"/>
        <v>5.7137510334067674E-3</v>
      </c>
      <c r="O292" s="14">
        <f t="shared" si="315"/>
        <v>3.1744410986726174E-2</v>
      </c>
      <c r="P292" s="14">
        <f t="shared" si="315"/>
        <v>3.176807062367927E-2</v>
      </c>
      <c r="R292" s="21">
        <f>J292</f>
        <v>6.6864217718531167E-3</v>
      </c>
      <c r="S292" s="21">
        <f t="shared" ref="S292" si="316">K292</f>
        <v>6.7003447257916286E-3</v>
      </c>
      <c r="T292" s="21">
        <f t="shared" ref="T292" si="317">L292</f>
        <v>2.7999381441580068E-2</v>
      </c>
      <c r="U292" s="21">
        <f t="shared" ref="U292" si="318">M292</f>
        <v>2.8025164593011395E-2</v>
      </c>
      <c r="V292" s="21">
        <f t="shared" ref="V292" si="319">N292</f>
        <v>5.7137510334067674E-3</v>
      </c>
      <c r="W292" s="21">
        <f t="shared" ref="W292" si="320">O292</f>
        <v>3.1744410986726174E-2</v>
      </c>
      <c r="AA292" s="23">
        <f>R292</f>
        <v>6.6864217718531167E-3</v>
      </c>
      <c r="AB292" s="23">
        <f t="shared" ref="AB292" si="321">S292</f>
        <v>6.7003447257916286E-3</v>
      </c>
      <c r="AC292" s="23">
        <f t="shared" ref="AC292" si="322">T292</f>
        <v>2.7999381441580068E-2</v>
      </c>
      <c r="AD292" s="23">
        <f t="shared" ref="AD292" si="323">U292</f>
        <v>2.8025164593011395E-2</v>
      </c>
      <c r="AE292" s="23">
        <f t="shared" ref="AE292" si="324">V292</f>
        <v>5.7137510334067674E-3</v>
      </c>
      <c r="AF292" s="23">
        <f t="shared" ref="AF292" si="325">W292</f>
        <v>3.1744410986726174E-2</v>
      </c>
    </row>
    <row r="294" spans="1:32" x14ac:dyDescent="0.25">
      <c r="A294" s="1" t="s">
        <v>812</v>
      </c>
      <c r="B294" s="1" t="s">
        <v>19</v>
      </c>
      <c r="C294" s="1" t="s">
        <v>16</v>
      </c>
      <c r="D294" s="1" t="s">
        <v>780</v>
      </c>
      <c r="E294" s="1" t="s">
        <v>821</v>
      </c>
      <c r="F294" s="1" t="s">
        <v>822</v>
      </c>
      <c r="G294" s="1" t="s">
        <v>7</v>
      </c>
      <c r="H294" s="1">
        <v>6059.1321019999996</v>
      </c>
      <c r="I294" s="1">
        <v>6309.2639550000004</v>
      </c>
      <c r="J294" s="1">
        <v>-2.6485099999999999</v>
      </c>
      <c r="K294" s="1">
        <v>-5.2990599999999999</v>
      </c>
      <c r="L294" s="1">
        <v>-11.86872</v>
      </c>
      <c r="M294" s="2">
        <f>((1+L294/1000)/(1-0.92/1000)-1)*1000</f>
        <v>-10.958802097930098</v>
      </c>
      <c r="N294" s="3">
        <f>J294-1000*((1+K294/1000)^0.515-1)</f>
        <v>8.402197457845606E-2</v>
      </c>
      <c r="O294" s="2">
        <f>L294-1000*((1+K294/1000)^1.9-1)</f>
        <v>-1.8245186784662799</v>
      </c>
      <c r="P294" s="9">
        <f>M294-1000*((1+K294/1000)^1.9-1)</f>
        <v>-0.91460077639637838</v>
      </c>
    </row>
    <row r="295" spans="1:32" x14ac:dyDescent="0.25">
      <c r="A295" s="1" t="s">
        <v>812</v>
      </c>
      <c r="B295" s="1" t="s">
        <v>19</v>
      </c>
      <c r="C295" s="1" t="s">
        <v>16</v>
      </c>
      <c r="D295" s="1" t="s">
        <v>780</v>
      </c>
      <c r="E295" s="1" t="s">
        <v>819</v>
      </c>
      <c r="F295" s="1" t="s">
        <v>820</v>
      </c>
      <c r="G295" s="1" t="s">
        <v>7</v>
      </c>
      <c r="H295" s="1">
        <v>5976.562046</v>
      </c>
      <c r="I295" s="1">
        <v>6113.1220560000002</v>
      </c>
      <c r="J295" s="1">
        <v>-2.6518199999999998</v>
      </c>
      <c r="K295" s="1">
        <v>-5.3017899999999996</v>
      </c>
      <c r="L295" s="1">
        <v>-11.818770000000001</v>
      </c>
      <c r="M295" s="2">
        <f>((1+L295/1000)/(1-0.92/1000)-1)*1000</f>
        <v>-10.908806101613377</v>
      </c>
      <c r="N295" s="3">
        <f>J295-1000*((1+K295/1000)^0.515-1)</f>
        <v>8.2121553149654858E-2</v>
      </c>
      <c r="O295" s="2">
        <f>L295-1000*((1+K295/1000)^1.9-1)</f>
        <v>-1.7694064290109335</v>
      </c>
      <c r="P295" s="9">
        <f>M295-1000*((1+K295/1000)^1.9-1)</f>
        <v>-0.85944253062431031</v>
      </c>
    </row>
    <row r="296" spans="1:32" x14ac:dyDescent="0.25">
      <c r="A296" s="1" t="s">
        <v>812</v>
      </c>
      <c r="B296" s="1" t="s">
        <v>19</v>
      </c>
      <c r="C296" s="1" t="s">
        <v>16</v>
      </c>
      <c r="D296" s="1" t="s">
        <v>780</v>
      </c>
      <c r="E296" s="1" t="s">
        <v>817</v>
      </c>
      <c r="F296" s="1" t="s">
        <v>818</v>
      </c>
      <c r="G296" s="1" t="s">
        <v>7</v>
      </c>
      <c r="H296" s="1">
        <v>5936.6381520000004</v>
      </c>
      <c r="I296" s="1">
        <v>5953.3043799999996</v>
      </c>
      <c r="J296" s="1">
        <v>-2.6407400000000001</v>
      </c>
      <c r="K296" s="1">
        <v>-5.3046499999999996</v>
      </c>
      <c r="L296" s="1">
        <v>-11.70349</v>
      </c>
      <c r="M296" s="2">
        <f>((1+L296/1000)/(1-0.92/1000)-1)*1000</f>
        <v>-10.793419946350635</v>
      </c>
      <c r="N296" s="3">
        <f>J296-1000*((1+K296/1000)^0.515-1)</f>
        <v>9.4678256522459314E-2</v>
      </c>
      <c r="O296" s="2">
        <f>L296-1000*((1+K296/1000)^1.9-1)</f>
        <v>-1.6487183718291885</v>
      </c>
      <c r="P296" s="9">
        <f>M296-1000*((1+K296/1000)^1.9-1)</f>
        <v>-0.73864831817982335</v>
      </c>
    </row>
    <row r="297" spans="1:32" x14ac:dyDescent="0.25">
      <c r="A297" s="1" t="s">
        <v>812</v>
      </c>
      <c r="B297" s="1" t="s">
        <v>19</v>
      </c>
      <c r="C297" s="1" t="s">
        <v>16</v>
      </c>
      <c r="D297" s="1" t="s">
        <v>780</v>
      </c>
      <c r="E297" s="1" t="s">
        <v>815</v>
      </c>
      <c r="F297" s="1" t="s">
        <v>816</v>
      </c>
      <c r="G297" s="1" t="s">
        <v>7</v>
      </c>
      <c r="H297" s="1">
        <v>5898.1035840000004</v>
      </c>
      <c r="I297" s="1">
        <v>5795.5912859999999</v>
      </c>
      <c r="J297" s="1">
        <v>-2.6415799999999998</v>
      </c>
      <c r="K297" s="1">
        <v>-5.2998900000000004</v>
      </c>
      <c r="L297" s="1">
        <v>-11.654059999999999</v>
      </c>
      <c r="M297" s="2">
        <f>((1+L297/1000)/(1-0.92/1000)-1)*1000</f>
        <v>-10.743944428874608</v>
      </c>
      <c r="N297" s="3">
        <f>J297-1000*((1+K297/1000)^0.515-1)</f>
        <v>9.1380527571881753E-2</v>
      </c>
      <c r="O297" s="2">
        <f>L297-1000*((1+K297/1000)^1.9-1)</f>
        <v>-1.6082892020081498</v>
      </c>
      <c r="P297" s="9">
        <f>M297-1000*((1+K297/1000)^1.9-1)</f>
        <v>-0.69817363088275819</v>
      </c>
    </row>
    <row r="298" spans="1:32" x14ac:dyDescent="0.25">
      <c r="A298" s="1" t="s">
        <v>812</v>
      </c>
      <c r="B298" s="1" t="s">
        <v>19</v>
      </c>
      <c r="C298" s="1" t="s">
        <v>16</v>
      </c>
      <c r="D298" s="1" t="s">
        <v>780</v>
      </c>
      <c r="E298" s="1" t="s">
        <v>813</v>
      </c>
      <c r="F298" s="1" t="s">
        <v>814</v>
      </c>
      <c r="G298" s="1" t="s">
        <v>7</v>
      </c>
      <c r="H298" s="1">
        <v>5864.9512279999999</v>
      </c>
      <c r="I298" s="1">
        <v>5644.7524430000003</v>
      </c>
      <c r="J298" s="1">
        <v>-2.6489699999999998</v>
      </c>
      <c r="K298" s="1">
        <v>-5.3014299999999999</v>
      </c>
      <c r="L298" s="1">
        <v>-11.633609999999999</v>
      </c>
      <c r="M298" s="2">
        <f>((1+L298/1000)/(1-0.92/1000)-1)*1000</f>
        <v>-10.723475597549715</v>
      </c>
      <c r="N298" s="3">
        <f>J298-1000*((1+K298/1000)^0.515-1)</f>
        <v>8.4785674549365364E-2</v>
      </c>
      <c r="O298" s="2">
        <f>L298-1000*((1+K298/1000)^1.9-1)</f>
        <v>-1.5849271644728216</v>
      </c>
      <c r="P298" s="9">
        <f>M298-1000*((1+K298/1000)^1.9-1)</f>
        <v>-0.67479276202253757</v>
      </c>
    </row>
    <row r="299" spans="1:32" x14ac:dyDescent="0.25">
      <c r="J299" s="4">
        <f t="shared" ref="J299:P299" si="326">AVERAGE(J294:J298)</f>
        <v>-2.6463239999999999</v>
      </c>
      <c r="K299" s="4">
        <f t="shared" si="326"/>
        <v>-5.3013640000000004</v>
      </c>
      <c r="L299" s="4">
        <f t="shared" si="326"/>
        <v>-11.73573</v>
      </c>
      <c r="M299" s="4">
        <f t="shared" si="326"/>
        <v>-10.825689634463686</v>
      </c>
      <c r="N299" s="4">
        <f t="shared" si="326"/>
        <v>8.739759727436347E-2</v>
      </c>
      <c r="O299" s="4">
        <f t="shared" si="326"/>
        <v>-1.6871719691574747</v>
      </c>
      <c r="P299" s="4">
        <f t="shared" si="326"/>
        <v>-0.77713160362116152</v>
      </c>
    </row>
    <row r="300" spans="1:32" ht="13.8" thickBot="1" x14ac:dyDescent="0.3">
      <c r="J300" s="14">
        <f>STDEV(J294:J298)</f>
        <v>4.8906165255517067E-3</v>
      </c>
      <c r="K300" s="14">
        <f t="shared" ref="K300:P300" si="327">STDEV(K294:K298)</f>
        <v>2.1485297298383219E-3</v>
      </c>
      <c r="L300" s="14">
        <f t="shared" si="327"/>
        <v>0.10334394346065991</v>
      </c>
      <c r="M300" s="14">
        <f t="shared" si="327"/>
        <v>0.10343910743948284</v>
      </c>
      <c r="N300" s="14">
        <f t="shared" si="327"/>
        <v>5.3601619227904773E-3</v>
      </c>
      <c r="O300" s="14">
        <f t="shared" si="327"/>
        <v>0.10462049886491058</v>
      </c>
      <c r="P300" s="14">
        <f t="shared" si="327"/>
        <v>0.10471559743501239</v>
      </c>
    </row>
  </sheetData>
  <mergeCells count="2">
    <mergeCell ref="R3:X5"/>
    <mergeCell ref="AA3:AG5"/>
  </mergeCells>
  <pageMargins left="0.75" right="0.75" top="1" bottom="1" header="0.5" footer="0.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Normalized data to CDT</vt:lpstr>
      <vt:lpstr>Raw Data</vt:lpstr>
      <vt:lpstr>Normalization calculation</vt:lpstr>
    </vt:vector>
  </TitlesOfParts>
  <Company>University of Maryland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Geology</dc:creator>
  <cp:lastModifiedBy>Cedric Magen</cp:lastModifiedBy>
  <dcterms:created xsi:type="dcterms:W3CDTF">2016-05-25T14:02:01Z</dcterms:created>
  <dcterms:modified xsi:type="dcterms:W3CDTF">2025-06-24T22:04:02Z</dcterms:modified>
</cp:coreProperties>
</file>